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6"/>
  </bookViews>
  <sheets>
    <sheet name="стр.1" sheetId="1" r:id="rId1"/>
    <sheet name="стр.2_3" sheetId="2" r:id="rId2"/>
    <sheet name="стр.4_5" sheetId="3" r:id="rId3"/>
    <sheet name="стр.4_5 (2019)" sheetId="4" r:id="rId4"/>
    <sheet name="стр.4_5 (2020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(2019)'!$6:$7</definedName>
    <definedName name="_xlnm.Print_Titles" localSheetId="4">'стр.4_5 (2020)'!$6:$7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  <definedName name="_xlnm.Print_Area" localSheetId="3">'стр.4_5 (2019)'!$A$1:$GP$63</definedName>
    <definedName name="_xlnm.Print_Area" localSheetId="4">'стр.4_5 (2020)'!$A$1:$GP$63</definedName>
  </definedNames>
  <calcPr fullCalcOnLoad="1"/>
</workbook>
</file>

<file path=xl/sharedStrings.xml><?xml version="1.0" encoding="utf-8"?>
<sst xmlns="http://schemas.openxmlformats.org/spreadsheetml/2006/main" count="479" uniqueCount="247">
  <si>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</si>
  <si>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</si>
  <si>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</si>
  <si>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</si>
  <si>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</si>
  <si>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</si>
  <si>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</si>
  <si>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</si>
  <si>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</si>
  <si>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</si>
  <si>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</si>
  <si>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</si>
  <si>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</si>
  <si>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</si>
  <si>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</si>
  <si>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</si>
  <si>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</si>
  <si>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</si>
  <si>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</si>
  <si>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</si>
  <si>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</si>
  <si>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</si>
  <si>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</si>
  <si>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</si>
  <si>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</si>
  <si>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</si>
  <si>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</si>
  <si>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</si>
  <si>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</si>
  <si>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</si>
  <si>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</si>
  <si>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</si>
  <si>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</si>
  <si>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</si>
  <si>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</si>
  <si>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</si>
  <si>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</si>
  <si>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</si>
  <si>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</si>
  <si>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</si>
  <si>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</si>
  <si>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</si>
  <si>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</si>
  <si>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</si>
  <si>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</si>
  <si>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</si>
  <si>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</si>
  <si>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</si>
  <si>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</si>
  <si>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</si>
  <si>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</si>
  <si>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</si>
  <si>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</si>
  <si>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</si>
  <si>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</si>
  <si>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</si>
  <si>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</si>
  <si>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</si>
  <si>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</si>
  <si>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</si>
  <si>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</si>
  <si>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</si>
  <si>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</si>
  <si>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</si>
  <si>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</si>
  <si>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</si>
  <si>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</si>
  <si>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</si>
  <si>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</si>
  <si>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</si>
  <si>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</si>
  <si>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</si>
  <si>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</si>
  <si>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</si>
  <si>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</si>
  <si>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</si>
  <si>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</si>
  <si>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</si>
  <si>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</si>
  <si>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</si>
  <si>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</si>
  <si>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</si>
  <si>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</si>
  <si>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</si>
  <si>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</si>
  <si>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</si>
  <si>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</si>
  <si>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</si>
  <si>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</si>
  <si>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</si>
  <si>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</si>
  <si>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</si>
  <si>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</si>
  <si>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</si>
  <si>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</si>
  <si>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</si>
  <si>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</si>
  <si>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</si>
  <si>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</si>
  <si>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</si>
  <si>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</si>
  <si>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</si>
  <si>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</si>
  <si>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</si>
  <si>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</si>
  <si>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</si>
  <si>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</si>
  <si>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</si>
  <si>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</si>
  <si>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</si>
  <si>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</si>
  <si>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</si>
  <si>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</si>
  <si>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</si>
  <si>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</si>
  <si>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</si>
  <si>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</si>
  <si>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</si>
  <si>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</si>
  <si>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</si>
  <si>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</si>
  <si>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</si>
  <si>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</si>
  <si>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</si>
  <si>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</si>
  <si>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</si>
  <si>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</si>
  <si>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</si>
  <si>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</si>
  <si>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</si>
  <si>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</si>
  <si>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</si>
  <si>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</si>
  <si>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</si>
  <si>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</si>
  <si>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</si>
  <si>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</si>
  <si>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</si>
  <si>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</si>
  <si>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</si>
  <si>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</si>
  <si>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</si>
  <si>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</si>
  <si>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</si>
  <si>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</si>
  <si>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</si>
  <si>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</si>
  <si>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</si>
  <si>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</si>
  <si>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</si>
  <si>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</si>
  <si>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</si>
  <si>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</si>
  <si>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</si>
  <si>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</si>
  <si>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</si>
  <si>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</si>
  <si>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</si>
  <si>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</si>
  <si>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</si>
  <si>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</si>
  <si>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</si>
  <si>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</si>
  <si>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</si>
  <si>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</si>
  <si>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</si>
  <si>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</si>
  <si>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</si>
  <si>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</si>
  <si>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</si>
  <si>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</si>
  <si>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</si>
  <si>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</si>
  <si>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</si>
  <si>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</si>
  <si>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</si>
  <si>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</si>
  <si>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</si>
  <si>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</si>
  <si>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</si>
  <si>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</si>
  <si>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</si>
  <si>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</si>
  <si>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</si>
  <si>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</si>
  <si>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</si>
  <si>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</si>
  <si>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</si>
  <si>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</si>
  <si>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</si>
  <si>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</si>
  <si>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</si>
  <si>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</si>
  <si>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</si>
  <si>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</si>
  <si>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</si>
  <si>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</si>
  <si>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</si>
  <si>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</si>
  <si>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</si>
  <si>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</si>
  <si>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</si>
  <si>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</si>
  <si>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</si>
  <si>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</si>
  <si>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</si>
  <si>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</si>
  <si>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</si>
  <si>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</si>
  <si>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</si>
  <si>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</si>
  <si>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</si>
  <si>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</si>
  <si>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</si>
  <si>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</si>
  <si>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</si>
  <si>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</si>
  <si>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</si>
  <si>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</si>
  <si>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</si>
  <si>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</si>
  <si>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</si>
  <si>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</si>
  <si>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</si>
  <si>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18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</si>
  <si>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</si>
  <si>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</si>
  <si>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</si>
  <si>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</si>
  <si>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</si>
  <si>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</si>
  <si>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</si>
  <si>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</si>
  <si>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</si>
  <si>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</si>
  <si>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III. Показатели по поступлениям и выплатам учреждения  (подразделения) на 201 9 год</t>
  </si>
  <si>
    <t>III. Показатели по поступлениям и выплатам учреждения  (подразделения) на 2020 год</t>
  </si>
  <si>
    <t xml:space="preserve">в том числе </t>
  </si>
  <si>
    <t>х</t>
  </si>
  <si>
    <t xml:space="preserve">Заместитель начальника Управления по культуре </t>
  </si>
  <si>
    <t>Булатова И.А.</t>
  </si>
  <si>
    <t>05</t>
  </si>
  <si>
    <t>сентября</t>
  </si>
  <si>
    <t>01</t>
  </si>
  <si>
    <t>05.09.2018</t>
  </si>
  <si>
    <t>"_05_" _сентября_ 2018 г.</t>
  </si>
  <si>
    <t>А.Н.Мясоедов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</si>
</sst>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CO15" sqref="CO15:DD15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15" t="s">
        <v>49</v>
      </c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</row>
    <row r="3" spans="57:108" ht="15">
      <c r="BE3" s="118" t="s">
        <v>239</v>
      </c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</row>
    <row r="4" spans="57:108" s="2" customFormat="1" ht="12">
      <c r="BE4" s="119" t="s">
        <v>48</v>
      </c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</row>
    <row r="5" spans="57:108" ht="15"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CA5" s="116" t="s">
        <v>240</v>
      </c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</row>
    <row r="6" spans="57:108" s="2" customFormat="1" ht="12">
      <c r="BE6" s="117" t="s">
        <v>7</v>
      </c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CA6" s="117" t="s">
        <v>8</v>
      </c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65:99" ht="15">
      <c r="BM7" s="10" t="s">
        <v>2</v>
      </c>
      <c r="BN7" s="109" t="s">
        <v>241</v>
      </c>
      <c r="BO7" s="109"/>
      <c r="BP7" s="109"/>
      <c r="BQ7" s="109"/>
      <c r="BR7" s="1" t="s">
        <v>2</v>
      </c>
      <c r="BU7" s="109" t="s">
        <v>242</v>
      </c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10">
        <v>20</v>
      </c>
      <c r="CN7" s="110"/>
      <c r="CO7" s="110"/>
      <c r="CP7" s="110"/>
      <c r="CQ7" s="105" t="s">
        <v>224</v>
      </c>
      <c r="CR7" s="105"/>
      <c r="CS7" s="105"/>
      <c r="CT7" s="105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07" t="s">
        <v>234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08" t="s">
        <v>224</v>
      </c>
      <c r="BC11" s="108"/>
      <c r="BD11" s="108"/>
      <c r="BE11" s="108"/>
      <c r="BF11" s="11" t="s">
        <v>4</v>
      </c>
    </row>
    <row r="12" ht="17.25" customHeight="1"/>
    <row r="13" spans="93:108" ht="17.25" customHeight="1">
      <c r="CO13" s="106" t="s">
        <v>9</v>
      </c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</row>
    <row r="14" spans="91:108" ht="15" customHeight="1">
      <c r="CM14" s="10" t="s">
        <v>23</v>
      </c>
      <c r="CO14" s="112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36:108" ht="15" customHeight="1">
      <c r="AJ15" s="3"/>
      <c r="AK15" s="4" t="s">
        <v>2</v>
      </c>
      <c r="AL15" s="126" t="s">
        <v>243</v>
      </c>
      <c r="AM15" s="126"/>
      <c r="AN15" s="126"/>
      <c r="AO15" s="126"/>
      <c r="AP15" s="3" t="s">
        <v>2</v>
      </c>
      <c r="AQ15" s="3"/>
      <c r="AR15" s="3"/>
      <c r="AS15" s="126" t="s">
        <v>242</v>
      </c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31">
        <v>20</v>
      </c>
      <c r="BL15" s="131"/>
      <c r="BM15" s="131"/>
      <c r="BN15" s="131"/>
      <c r="BO15" s="132" t="s">
        <v>224</v>
      </c>
      <c r="BP15" s="132"/>
      <c r="BQ15" s="132"/>
      <c r="BR15" s="132"/>
      <c r="BS15" s="3" t="s">
        <v>3</v>
      </c>
      <c r="BT15" s="3"/>
      <c r="BU15" s="3"/>
      <c r="BY15" s="17"/>
      <c r="CM15" s="10" t="s">
        <v>10</v>
      </c>
      <c r="CO15" s="112" t="s">
        <v>244</v>
      </c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77:108" ht="15" customHeight="1">
      <c r="BY16" s="17"/>
      <c r="BZ16" s="17"/>
      <c r="CM16" s="10"/>
      <c r="CO16" s="112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77:108" ht="15" customHeight="1">
      <c r="BY17" s="17"/>
      <c r="BZ17" s="17"/>
      <c r="CM17" s="10"/>
      <c r="CO17" s="112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12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15" customHeight="1">
      <c r="A20" s="5" t="s">
        <v>46</v>
      </c>
      <c r="T20" s="111" t="s">
        <v>201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38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28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s="22" customFormat="1" ht="18.75" customHeight="1">
      <c r="A22" s="22" t="s">
        <v>25</v>
      </c>
      <c r="AI22" s="120" t="s">
        <v>202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CM22" s="39"/>
      <c r="CO22" s="122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s="22" customFormat="1" ht="18.75" customHeight="1">
      <c r="A23" s="23" t="s">
        <v>59</v>
      </c>
      <c r="CM23" s="40" t="s">
        <v>12</v>
      </c>
      <c r="CO23" s="122" t="s">
        <v>30</v>
      </c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04" t="s">
        <v>60</v>
      </c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</row>
    <row r="29" spans="1:108" ht="15">
      <c r="A29" s="5" t="s">
        <v>55</v>
      </c>
      <c r="AS29" s="43"/>
      <c r="AT29" s="43"/>
      <c r="AU29" s="43"/>
      <c r="AV29" s="43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</row>
    <row r="30" spans="1:109" ht="15">
      <c r="A30" s="5" t="s">
        <v>54</v>
      </c>
      <c r="Q30" s="103" t="s">
        <v>203</v>
      </c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</row>
    <row r="31" ht="15" customHeight="1"/>
    <row r="32" spans="1:108" s="3" customFormat="1" ht="14.25">
      <c r="A32" s="111" t="s">
        <v>58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25" t="s">
        <v>197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11" t="s">
        <v>198</v>
      </c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73.5" customHeight="1">
      <c r="A37" s="125" t="s">
        <v>199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25" t="s">
        <v>200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ht="16.5" customHeight="1" hidden="1"/>
  </sheetData>
  <sheetProtection/>
  <mergeCells count="38">
    <mergeCell ref="CI36:DD36"/>
    <mergeCell ref="A39:DD39"/>
    <mergeCell ref="A37:DD37"/>
    <mergeCell ref="A32:DD32"/>
    <mergeCell ref="AL15:AO15"/>
    <mergeCell ref="AS15:BJ15"/>
    <mergeCell ref="A35:DD35"/>
    <mergeCell ref="CO21:DD21"/>
    <mergeCell ref="BK15:BN15"/>
    <mergeCell ref="BO15:BR15"/>
    <mergeCell ref="AI22:BW22"/>
    <mergeCell ref="AW28:DD29"/>
    <mergeCell ref="CO15:DD15"/>
    <mergeCell ref="CO16:DD16"/>
    <mergeCell ref="CO17:DD17"/>
    <mergeCell ref="CO18:DD18"/>
    <mergeCell ref="CO23:DD23"/>
    <mergeCell ref="CO22:DD22"/>
    <mergeCell ref="CO19:DD19"/>
    <mergeCell ref="CO14:DD14"/>
    <mergeCell ref="CO20:DD20"/>
    <mergeCell ref="BE2:DD2"/>
    <mergeCell ref="BE5:BX5"/>
    <mergeCell ref="BE6:BX6"/>
    <mergeCell ref="CA5:DD5"/>
    <mergeCell ref="CA6:DD6"/>
    <mergeCell ref="BE3:DD3"/>
    <mergeCell ref="BE4:DD4"/>
    <mergeCell ref="Q30:DE30"/>
    <mergeCell ref="AS25:DD26"/>
    <mergeCell ref="CQ7:CT7"/>
    <mergeCell ref="CO13:DD13"/>
    <mergeCell ref="A10:DD10"/>
    <mergeCell ref="BB11:BE11"/>
    <mergeCell ref="BN7:BQ7"/>
    <mergeCell ref="BU7:CL7"/>
    <mergeCell ref="CM7:CP7"/>
    <mergeCell ref="T20:CL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33" t="s">
        <v>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73:86" ht="18" customHeight="1">
      <c r="BU3" s="146" t="s">
        <v>173</v>
      </c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</row>
    <row r="4" spans="1:108" ht="1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40"/>
      <c r="BU4" s="138" t="s">
        <v>5</v>
      </c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40"/>
    </row>
    <row r="5" spans="1:108" s="3" customFormat="1" ht="15" customHeight="1">
      <c r="A5" s="29"/>
      <c r="B5" s="141" t="s">
        <v>35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2"/>
      <c r="BU5" s="164">
        <v>50901655.18</v>
      </c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6"/>
    </row>
    <row r="6" spans="1:108" ht="15">
      <c r="A6" s="9"/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5"/>
      <c r="BU6" s="152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4"/>
    </row>
    <row r="7" spans="1:108" ht="18" customHeight="1">
      <c r="A7" s="30"/>
      <c r="B7" s="136" t="s">
        <v>13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52">
        <v>37700738.41</v>
      </c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4"/>
    </row>
    <row r="8" spans="1:108" ht="15">
      <c r="A8" s="9"/>
      <c r="B8" s="147" t="s">
        <v>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8"/>
      <c r="BU8" s="152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</row>
    <row r="9" spans="1:108" ht="27" customHeight="1">
      <c r="A9" s="30"/>
      <c r="B9" s="136" t="s">
        <v>61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43">
        <v>37700738.41</v>
      </c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5"/>
    </row>
    <row r="10" spans="1:108" ht="27.75" customHeight="1">
      <c r="A10" s="30"/>
      <c r="B10" s="136" t="s">
        <v>62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43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5"/>
    </row>
    <row r="11" spans="1:108" ht="29.25" customHeight="1">
      <c r="A11" s="30"/>
      <c r="B11" s="136" t="s">
        <v>63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43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5"/>
    </row>
    <row r="12" spans="1:108" ht="15" customHeight="1">
      <c r="A12" s="30"/>
      <c r="B12" s="136" t="s">
        <v>64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43">
        <v>13274381</v>
      </c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5"/>
    </row>
    <row r="13" spans="1:108" ht="18" customHeight="1">
      <c r="A13" s="30"/>
      <c r="B13" s="136" t="s">
        <v>65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43">
        <v>13200916.77</v>
      </c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15">
      <c r="A14" s="31"/>
      <c r="B14" s="147" t="s">
        <v>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8"/>
      <c r="BU14" s="143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5"/>
    </row>
    <row r="15" spans="1:108" ht="16.5" customHeight="1">
      <c r="A15" s="30"/>
      <c r="B15" s="136" t="s">
        <v>16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43">
        <v>11721761.68</v>
      </c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5"/>
    </row>
    <row r="16" spans="1:108" ht="15">
      <c r="A16" s="30"/>
      <c r="B16" s="136" t="s">
        <v>17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43">
        <v>1884747.19</v>
      </c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5"/>
    </row>
    <row r="17" spans="1:108" s="3" customFormat="1" ht="15" customHeight="1">
      <c r="A17" s="29"/>
      <c r="B17" s="141" t="s">
        <v>36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2"/>
      <c r="BU17" s="149">
        <f>BU19+BU25+BU26</f>
        <v>742052.32</v>
      </c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1"/>
    </row>
    <row r="18" spans="1:108" ht="15">
      <c r="A18" s="9"/>
      <c r="B18" s="134" t="s">
        <v>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5"/>
      <c r="BU18" s="143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5"/>
    </row>
    <row r="19" spans="1:108" ht="16.5" customHeight="1">
      <c r="A19" s="32"/>
      <c r="B19" s="157" t="s">
        <v>71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  <c r="BU19" s="152">
        <f>BU21+BU22+BU23+BU24</f>
        <v>668859.5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4"/>
    </row>
    <row r="20" spans="1:108" ht="16.5" customHeight="1">
      <c r="A20" s="159" t="s">
        <v>66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1"/>
      <c r="BU20" s="143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9" t="s">
        <v>67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1"/>
      <c r="BU21" s="143">
        <v>668859.5</v>
      </c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67" t="s">
        <v>68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52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4"/>
    </row>
    <row r="23" spans="1:108" ht="15" customHeight="1">
      <c r="A23" s="33"/>
      <c r="B23" s="155" t="s">
        <v>69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6"/>
      <c r="BU23" s="152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ht="15" customHeight="1">
      <c r="A24" s="30"/>
      <c r="B24" s="136" t="s">
        <v>70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43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5"/>
    </row>
    <row r="25" spans="1:108" ht="15" customHeight="1">
      <c r="A25" s="30"/>
      <c r="B25" s="162" t="s">
        <v>72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43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5"/>
    </row>
    <row r="26" spans="1:108" ht="15" customHeight="1">
      <c r="A26" s="30"/>
      <c r="B26" s="162" t="s">
        <v>73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3"/>
      <c r="BU26" s="143">
        <f>BU28+BU29+BU41</f>
        <v>73192.81999999999</v>
      </c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5"/>
    </row>
    <row r="27" spans="1:108" ht="15" customHeight="1">
      <c r="A27" s="30"/>
      <c r="B27" s="136" t="s">
        <v>74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43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5"/>
    </row>
    <row r="28" spans="1:108" ht="32.25" customHeight="1">
      <c r="A28" s="30"/>
      <c r="B28" s="136" t="s">
        <v>232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43">
        <v>25057.44</v>
      </c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5"/>
    </row>
    <row r="29" spans="1:108" ht="32.25" customHeight="1">
      <c r="A29" s="30"/>
      <c r="B29" s="136" t="s">
        <v>233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43">
        <f>BU31+BU32+BU33+BU34+BU35+BU36+BU37+BU38+BU39+BU40+BU40</f>
        <v>0</v>
      </c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5"/>
    </row>
    <row r="30" spans="1:108" ht="15" customHeight="1">
      <c r="A30" s="30"/>
      <c r="B30" s="136" t="s">
        <v>74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43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5"/>
    </row>
    <row r="31" spans="1:108" ht="15" customHeight="1">
      <c r="A31" s="30"/>
      <c r="B31" s="136" t="s">
        <v>94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43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6" t="s">
        <v>95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43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6" t="s">
        <v>96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43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6" t="s">
        <v>97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43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6" t="s">
        <v>98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43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6" t="s">
        <v>99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43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6" t="s">
        <v>100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43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6" t="s">
        <v>101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43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6" t="s">
        <v>102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43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6" t="s">
        <v>103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43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5"/>
    </row>
    <row r="41" spans="1:108" ht="30" customHeight="1">
      <c r="A41" s="30"/>
      <c r="B41" s="136" t="s">
        <v>75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43">
        <f>BU43+BU44+BU45+BU46+BU47+BU48+BU49+BU50+BU51+BU52</f>
        <v>48135.38</v>
      </c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5"/>
    </row>
    <row r="42" spans="1:108" ht="15" customHeight="1">
      <c r="A42" s="30"/>
      <c r="B42" s="136" t="s">
        <v>76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43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5"/>
    </row>
    <row r="43" spans="1:108" ht="16.5" customHeight="1">
      <c r="A43" s="30"/>
      <c r="B43" s="136" t="s">
        <v>77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43">
        <v>899</v>
      </c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5"/>
    </row>
    <row r="44" spans="1:108" ht="15" customHeight="1">
      <c r="A44" s="9"/>
      <c r="B44" s="136" t="s">
        <v>85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43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6" t="s">
        <v>86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7"/>
      <c r="BU45" s="143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6" t="s">
        <v>87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43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6" t="s">
        <v>88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43">
        <v>2236.38</v>
      </c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6" t="s">
        <v>89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7"/>
      <c r="BU48" s="143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6" t="s">
        <v>90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43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6" t="s">
        <v>91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43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6" t="s">
        <v>92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43">
        <v>45000</v>
      </c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6" t="s">
        <v>93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43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41" t="s">
        <v>37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2"/>
      <c r="BU53" s="149">
        <f>BU55+BU56</f>
        <v>20396.54</v>
      </c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1"/>
    </row>
    <row r="54" spans="1:108" ht="15" customHeight="1">
      <c r="A54" s="30"/>
      <c r="B54" s="136" t="s">
        <v>78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43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5"/>
    </row>
    <row r="55" spans="1:108" ht="15" customHeight="1">
      <c r="A55" s="30"/>
      <c r="B55" s="162" t="s">
        <v>79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3"/>
      <c r="BU55" s="143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5"/>
    </row>
    <row r="56" spans="1:108" ht="15" customHeight="1">
      <c r="A56" s="30"/>
      <c r="B56" s="162" t="s">
        <v>80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3"/>
      <c r="BU56" s="143">
        <f>BU58+BU59+BU74</f>
        <v>20396.54</v>
      </c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5"/>
    </row>
    <row r="57" spans="1:108" ht="15" customHeight="1">
      <c r="A57" s="30"/>
      <c r="B57" s="136" t="s">
        <v>81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43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5"/>
    </row>
    <row r="58" spans="1:108" ht="15" customHeight="1">
      <c r="A58" s="30"/>
      <c r="B58" s="136" t="s">
        <v>82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43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5"/>
    </row>
    <row r="59" spans="1:108" ht="27" customHeight="1">
      <c r="A59" s="30"/>
      <c r="B59" s="136" t="s">
        <v>83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43">
        <f>BU61+BU62+BU63+BU64+BU65+BU66+BU67+BU68+BU69+BU70+BU71+BU72+BU73</f>
        <v>0</v>
      </c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5"/>
    </row>
    <row r="60" spans="1:108" ht="16.5" customHeight="1">
      <c r="A60" s="30"/>
      <c r="B60" s="136" t="s">
        <v>81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43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5"/>
    </row>
    <row r="61" spans="1:108" ht="16.5" customHeight="1">
      <c r="A61" s="30"/>
      <c r="B61" s="136" t="s">
        <v>104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43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6" t="s">
        <v>105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43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6" t="s">
        <v>106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7"/>
      <c r="BU63" s="143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6" t="s">
        <v>107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43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6" t="s">
        <v>108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43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6" t="s">
        <v>109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43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6" t="s">
        <v>110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43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6" t="s">
        <v>111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43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6" t="s">
        <v>112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43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6" t="s">
        <v>113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43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6" t="s">
        <v>114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43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6" t="s">
        <v>115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43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6" t="s">
        <v>116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43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6" t="s">
        <v>84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43">
        <f>BU76+BU77+BU78+BU79+BU80+BU81+BU82+BU83+BU84+BU85+BU86+BU87+BU88</f>
        <v>20396.54</v>
      </c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</row>
    <row r="75" spans="1:108" s="3" customFormat="1" ht="15" customHeight="1">
      <c r="A75" s="29"/>
      <c r="B75" s="136" t="s">
        <v>81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49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1"/>
    </row>
    <row r="76" spans="1:108" ht="15" customHeight="1">
      <c r="A76" s="34"/>
      <c r="B76" s="136" t="s">
        <v>117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43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5"/>
    </row>
    <row r="77" spans="1:108" ht="15" customHeight="1">
      <c r="A77" s="30"/>
      <c r="B77" s="136" t="s">
        <v>118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7"/>
      <c r="BU77" s="143">
        <v>2807.54</v>
      </c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5"/>
    </row>
    <row r="78" spans="1:108" ht="18" customHeight="1">
      <c r="A78" s="30"/>
      <c r="B78" s="136" t="s">
        <v>119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7"/>
      <c r="BU78" s="143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5"/>
    </row>
    <row r="79" spans="1:108" ht="15" customHeight="1">
      <c r="A79" s="33"/>
      <c r="B79" s="136" t="s">
        <v>120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7"/>
      <c r="BU79" s="152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4"/>
    </row>
    <row r="80" spans="1:108" ht="15" customHeight="1">
      <c r="A80" s="30"/>
      <c r="B80" s="136" t="s">
        <v>121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7"/>
      <c r="BU80" s="143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5"/>
    </row>
    <row r="81" spans="1:108" ht="15" customHeight="1">
      <c r="A81" s="30"/>
      <c r="B81" s="136" t="s">
        <v>122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7"/>
      <c r="BU81" s="143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5"/>
    </row>
    <row r="82" spans="1:108" ht="15" customHeight="1">
      <c r="A82" s="30"/>
      <c r="B82" s="136" t="s">
        <v>123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7"/>
      <c r="BU82" s="143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5"/>
    </row>
    <row r="83" spans="1:108" ht="15" customHeight="1">
      <c r="A83" s="30"/>
      <c r="B83" s="136" t="s">
        <v>124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7"/>
      <c r="BU83" s="143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5"/>
    </row>
    <row r="84" spans="1:108" ht="15" customHeight="1">
      <c r="A84" s="30"/>
      <c r="B84" s="136" t="s">
        <v>125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7"/>
      <c r="BU84" s="143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5"/>
    </row>
    <row r="85" spans="1:108" ht="15" customHeight="1">
      <c r="A85" s="30"/>
      <c r="B85" s="136" t="s">
        <v>126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7"/>
      <c r="BU85" s="143">
        <v>17589</v>
      </c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5"/>
    </row>
    <row r="86" spans="1:108" ht="15" customHeight="1">
      <c r="A86" s="30"/>
      <c r="B86" s="136" t="s">
        <v>127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7"/>
      <c r="BU86" s="143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5"/>
    </row>
    <row r="87" spans="1:108" ht="15" customHeight="1">
      <c r="A87" s="30"/>
      <c r="B87" s="136" t="s">
        <v>128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7"/>
      <c r="BU87" s="143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5"/>
    </row>
    <row r="88" spans="1:108" ht="15" customHeight="1">
      <c r="A88" s="30"/>
      <c r="B88" s="136" t="s">
        <v>129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7"/>
      <c r="BU88" s="143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5"/>
    </row>
  </sheetData>
  <sheetProtection/>
  <mergeCells count="172">
    <mergeCell ref="B72:BT72"/>
    <mergeCell ref="BU71:CH71"/>
    <mergeCell ref="BU72:CH72"/>
    <mergeCell ref="B73:BT73"/>
    <mergeCell ref="BU73:CI73"/>
    <mergeCell ref="B69:BT69"/>
    <mergeCell ref="BU69:CH69"/>
    <mergeCell ref="B70:BT70"/>
    <mergeCell ref="BU70:CH70"/>
    <mergeCell ref="B71:BT71"/>
    <mergeCell ref="B66:BT66"/>
    <mergeCell ref="BU66:CH66"/>
    <mergeCell ref="B67:BT67"/>
    <mergeCell ref="BU67:CH67"/>
    <mergeCell ref="B68:BT68"/>
    <mergeCell ref="BU68:CH68"/>
    <mergeCell ref="B63:BT63"/>
    <mergeCell ref="BU63:CI63"/>
    <mergeCell ref="B64:BT64"/>
    <mergeCell ref="BU64:CH64"/>
    <mergeCell ref="B65:BT65"/>
    <mergeCell ref="BU65:CH65"/>
    <mergeCell ref="B39:BT39"/>
    <mergeCell ref="BU39:CH39"/>
    <mergeCell ref="B61:BT61"/>
    <mergeCell ref="BU61:CH61"/>
    <mergeCell ref="B62:BT62"/>
    <mergeCell ref="BU62:CI62"/>
    <mergeCell ref="B50:BT50"/>
    <mergeCell ref="BU50:CH50"/>
    <mergeCell ref="B51:BT51"/>
    <mergeCell ref="BU51:CH51"/>
    <mergeCell ref="BU35:CH35"/>
    <mergeCell ref="B36:BT36"/>
    <mergeCell ref="BU36:CH36"/>
    <mergeCell ref="B37:BT37"/>
    <mergeCell ref="BU37:CH37"/>
    <mergeCell ref="BU38:CH38"/>
    <mergeCell ref="B38:BT38"/>
    <mergeCell ref="BU47:CH47"/>
    <mergeCell ref="B48:BT48"/>
    <mergeCell ref="B49:BT49"/>
    <mergeCell ref="BU48:CH48"/>
    <mergeCell ref="BU49:CH49"/>
    <mergeCell ref="BU32:CH32"/>
    <mergeCell ref="B33:BT33"/>
    <mergeCell ref="BU33:CH33"/>
    <mergeCell ref="B34:BT34"/>
    <mergeCell ref="BU34:CH34"/>
    <mergeCell ref="BU21:CH21"/>
    <mergeCell ref="A22:BT22"/>
    <mergeCell ref="B44:BT44"/>
    <mergeCell ref="BU44:CH44"/>
    <mergeCell ref="B45:BT45"/>
    <mergeCell ref="BU45:CH45"/>
    <mergeCell ref="B31:BT31"/>
    <mergeCell ref="BU31:CH31"/>
    <mergeCell ref="B32:BT32"/>
    <mergeCell ref="B35:BT35"/>
    <mergeCell ref="BU40:DD40"/>
    <mergeCell ref="B41:BT41"/>
    <mergeCell ref="BU41:DD41"/>
    <mergeCell ref="BU43:DD43"/>
    <mergeCell ref="B43:BT43"/>
    <mergeCell ref="B56:BT56"/>
    <mergeCell ref="BU56:DD56"/>
    <mergeCell ref="BU52:CH52"/>
    <mergeCell ref="B52:BT52"/>
    <mergeCell ref="B47:BT47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86:BT86"/>
    <mergeCell ref="BU86:DD86"/>
    <mergeCell ref="BU88:DD88"/>
    <mergeCell ref="B81:BT81"/>
    <mergeCell ref="BU81:DD81"/>
    <mergeCell ref="B82:BT82"/>
    <mergeCell ref="BU82:DD82"/>
    <mergeCell ref="BU5:DD5"/>
    <mergeCell ref="BU6:DD6"/>
    <mergeCell ref="BU7:DD7"/>
    <mergeCell ref="BU8:DD8"/>
    <mergeCell ref="BU42:DD42"/>
    <mergeCell ref="B80:BT80"/>
    <mergeCell ref="BU80:DD80"/>
    <mergeCell ref="B77:BT77"/>
    <mergeCell ref="BU77:DD77"/>
    <mergeCell ref="B79:BT79"/>
    <mergeCell ref="BU78:DD78"/>
    <mergeCell ref="BU79:DD79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74:BT74"/>
    <mergeCell ref="BU74:DD74"/>
    <mergeCell ref="B29:BT29"/>
    <mergeCell ref="BU29:DD29"/>
    <mergeCell ref="B28:BT28"/>
    <mergeCell ref="BU28:DD28"/>
    <mergeCell ref="B55:BT55"/>
    <mergeCell ref="BU55:DD55"/>
    <mergeCell ref="B54:BT54"/>
    <mergeCell ref="BU54:DD54"/>
    <mergeCell ref="B46:BT46"/>
    <mergeCell ref="BU46:CH46"/>
    <mergeCell ref="B25:BT25"/>
    <mergeCell ref="BU25:DD25"/>
    <mergeCell ref="B26:BT26"/>
    <mergeCell ref="BU26:DD26"/>
    <mergeCell ref="B57:BT57"/>
    <mergeCell ref="BU57:DD57"/>
    <mergeCell ref="B27:BT27"/>
    <mergeCell ref="B30:BT30"/>
    <mergeCell ref="BU30:DD30"/>
    <mergeCell ref="BU27:DD27"/>
    <mergeCell ref="B24:BT24"/>
    <mergeCell ref="BU24:DD24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">
      <selection activeCell="DG9" sqref="DG9:DU9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172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132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34697859.5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30929000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3768859.5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31797000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30929000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868000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2232000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2232000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34697859.5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30929000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3768859.5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28787000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28308000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479000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22040000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21740000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90000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88000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6657000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6566000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357000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3000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1000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1000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149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5553859.5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2267000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3286859.5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87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87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87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651000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87"/>
      <c r="DV45" s="194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1051000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87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1050000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155000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87"/>
      <c r="DV47" s="194">
        <v>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150000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501000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87"/>
      <c r="DV48" s="194">
        <v>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500000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987859.5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418000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87"/>
      <c r="DV49" s="194">
        <v>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569859.5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150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151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88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88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153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154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155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668859.5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668859.5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FO48:GB48"/>
    <mergeCell ref="FO49:GB49"/>
    <mergeCell ref="GD48:GO48"/>
    <mergeCell ref="GD49:GO49"/>
    <mergeCell ref="GD42:GO42"/>
    <mergeCell ref="GD43:GO43"/>
    <mergeCell ref="GD44:GO44"/>
    <mergeCell ref="GD45:GO45"/>
    <mergeCell ref="GD46:GO46"/>
    <mergeCell ref="GD47:GO47"/>
    <mergeCell ref="FO42:GB42"/>
    <mergeCell ref="FO43:GB43"/>
    <mergeCell ref="FO44:GB44"/>
    <mergeCell ref="FO45:GB45"/>
    <mergeCell ref="FO46:GB46"/>
    <mergeCell ref="FO47:GB47"/>
    <mergeCell ref="EZ44:FN44"/>
    <mergeCell ref="EZ45:FN45"/>
    <mergeCell ref="EZ46:FN46"/>
    <mergeCell ref="EZ47:FN47"/>
    <mergeCell ref="EZ48:FN48"/>
    <mergeCell ref="EZ49:FN49"/>
    <mergeCell ref="DV48:EI48"/>
    <mergeCell ref="DV49:EI49"/>
    <mergeCell ref="EJ42:EU42"/>
    <mergeCell ref="EJ43:EU43"/>
    <mergeCell ref="EJ44:EU44"/>
    <mergeCell ref="EJ45:EU45"/>
    <mergeCell ref="EJ46:EU46"/>
    <mergeCell ref="EJ47:EU47"/>
    <mergeCell ref="EJ48:EU48"/>
    <mergeCell ref="EJ49:EU49"/>
    <mergeCell ref="DV42:EI42"/>
    <mergeCell ref="DV43:EI43"/>
    <mergeCell ref="DV44:EI44"/>
    <mergeCell ref="DV45:EI45"/>
    <mergeCell ref="DV46:EI46"/>
    <mergeCell ref="DV47:EI47"/>
    <mergeCell ref="CR49:DC49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CR43:DC43"/>
    <mergeCell ref="CR45:DC45"/>
    <mergeCell ref="CR46:DC46"/>
    <mergeCell ref="CR47:DC47"/>
    <mergeCell ref="CR48:DC48"/>
    <mergeCell ref="BN45:CB45"/>
    <mergeCell ref="BN46:CB46"/>
    <mergeCell ref="BN47:CB47"/>
    <mergeCell ref="BN48:CB48"/>
    <mergeCell ref="AY48:BG48"/>
    <mergeCell ref="AY49:BG49"/>
    <mergeCell ref="BN49:CB49"/>
    <mergeCell ref="CC42:CI42"/>
    <mergeCell ref="CC43:CI43"/>
    <mergeCell ref="CC44:CI44"/>
    <mergeCell ref="CC45:CI45"/>
    <mergeCell ref="CC46:CI46"/>
    <mergeCell ref="CC49:CI49"/>
    <mergeCell ref="CR42:DC42"/>
    <mergeCell ref="CR44:DC44"/>
    <mergeCell ref="B48:AX48"/>
    <mergeCell ref="B49:AX49"/>
    <mergeCell ref="AY42:BG42"/>
    <mergeCell ref="AY43:BG43"/>
    <mergeCell ref="AY44:BG44"/>
    <mergeCell ref="AY45:BG45"/>
    <mergeCell ref="AY46:BG46"/>
    <mergeCell ref="AY47:BG47"/>
    <mergeCell ref="B42:AX42"/>
    <mergeCell ref="B43:AX43"/>
    <mergeCell ref="B44:AX44"/>
    <mergeCell ref="BN42:CB42"/>
    <mergeCell ref="BN43:CB43"/>
    <mergeCell ref="BN44:CB44"/>
    <mergeCell ref="FO37:GA37"/>
    <mergeCell ref="FO39:GA39"/>
    <mergeCell ref="GD37:GO37"/>
    <mergeCell ref="GD39:GO39"/>
    <mergeCell ref="FO38:GA38"/>
    <mergeCell ref="GD38:GO38"/>
    <mergeCell ref="GD36:GO36"/>
    <mergeCell ref="B37:AX37"/>
    <mergeCell ref="B39:AX39"/>
    <mergeCell ref="AY37:BG37"/>
    <mergeCell ref="AY39:BG39"/>
    <mergeCell ref="BN37:CB37"/>
    <mergeCell ref="BN39:CB39"/>
    <mergeCell ref="CC37:CI37"/>
    <mergeCell ref="CC39:CI39"/>
    <mergeCell ref="CR37:DC37"/>
    <mergeCell ref="EJ36:EU36"/>
    <mergeCell ref="EZ36:FN36"/>
    <mergeCell ref="CR39:DC39"/>
    <mergeCell ref="DG37:DT37"/>
    <mergeCell ref="DG39:DT39"/>
    <mergeCell ref="DU37:EI37"/>
    <mergeCell ref="EZ39:FN39"/>
    <mergeCell ref="CR38:DC38"/>
    <mergeCell ref="EZ38:FN38"/>
    <mergeCell ref="B50:AX50"/>
    <mergeCell ref="AY36:BG36"/>
    <mergeCell ref="BN36:CB36"/>
    <mergeCell ref="A36:AX36"/>
    <mergeCell ref="B45:AX45"/>
    <mergeCell ref="B46:AX46"/>
    <mergeCell ref="B47:AX47"/>
    <mergeCell ref="B38:AX38"/>
    <mergeCell ref="AY38:BG38"/>
    <mergeCell ref="BN38:CB38"/>
    <mergeCell ref="B56:AX56"/>
    <mergeCell ref="CC51:CL51"/>
    <mergeCell ref="CC52:CL52"/>
    <mergeCell ref="CC53:CL53"/>
    <mergeCell ref="CC54:CL54"/>
    <mergeCell ref="B59:AX59"/>
    <mergeCell ref="CC55:CL55"/>
    <mergeCell ref="B55:AX55"/>
    <mergeCell ref="B54:AX54"/>
    <mergeCell ref="BN55:CB55"/>
    <mergeCell ref="CC41:CL41"/>
    <mergeCell ref="CC36:CI36"/>
    <mergeCell ref="CC47:CI47"/>
    <mergeCell ref="CC48:CI48"/>
    <mergeCell ref="CC57:CL57"/>
    <mergeCell ref="CC58:CL58"/>
    <mergeCell ref="CC38:CI38"/>
    <mergeCell ref="CC56:CL56"/>
    <mergeCell ref="CC30:CL30"/>
    <mergeCell ref="CC31:CL31"/>
    <mergeCell ref="CC32:CL32"/>
    <mergeCell ref="CC33:CL33"/>
    <mergeCell ref="CC34:CL34"/>
    <mergeCell ref="CC24:CL24"/>
    <mergeCell ref="CC25:CL25"/>
    <mergeCell ref="CC26:CL26"/>
    <mergeCell ref="CC27:CL27"/>
    <mergeCell ref="CC28:CL28"/>
    <mergeCell ref="CC17:CL17"/>
    <mergeCell ref="CC29:CL29"/>
    <mergeCell ref="CC18:CL18"/>
    <mergeCell ref="CC19:CL19"/>
    <mergeCell ref="CC20:CL20"/>
    <mergeCell ref="CC21:CL21"/>
    <mergeCell ref="CC22:CL22"/>
    <mergeCell ref="CC23:CL23"/>
    <mergeCell ref="EJ32:EY32"/>
    <mergeCell ref="EJ53:EY53"/>
    <mergeCell ref="EJ30:EY30"/>
    <mergeCell ref="EJ57:EU57"/>
    <mergeCell ref="EJ40:EY40"/>
    <mergeCell ref="EJ41:EY41"/>
    <mergeCell ref="EJ50:EY50"/>
    <mergeCell ref="EJ37:EU37"/>
    <mergeCell ref="EJ39:EU39"/>
    <mergeCell ref="EJ38:EU38"/>
    <mergeCell ref="EJ26:EY26"/>
    <mergeCell ref="EJ55:EU55"/>
    <mergeCell ref="EJ56:EU56"/>
    <mergeCell ref="EJ35:EU35"/>
    <mergeCell ref="B35:AX35"/>
    <mergeCell ref="AY35:BG35"/>
    <mergeCell ref="BN35:CB35"/>
    <mergeCell ref="CR35:DC35"/>
    <mergeCell ref="DG35:DT35"/>
    <mergeCell ref="DV50:EI50"/>
    <mergeCell ref="EJ18:EY18"/>
    <mergeCell ref="EJ19:EY19"/>
    <mergeCell ref="EJ20:EY20"/>
    <mergeCell ref="DV22:EI22"/>
    <mergeCell ref="EJ21:EY21"/>
    <mergeCell ref="EJ23:EY23"/>
    <mergeCell ref="DV19:EI19"/>
    <mergeCell ref="DV20:EI20"/>
    <mergeCell ref="EJ11:EY11"/>
    <mergeCell ref="EJ12:EY12"/>
    <mergeCell ref="EJ13:EY13"/>
    <mergeCell ref="DV28:EI28"/>
    <mergeCell ref="EJ14:EY14"/>
    <mergeCell ref="EJ15:EY15"/>
    <mergeCell ref="EJ16:EY16"/>
    <mergeCell ref="DV15:EI15"/>
    <mergeCell ref="DV16:EI16"/>
    <mergeCell ref="EJ27:EY27"/>
    <mergeCell ref="EJ17:EY17"/>
    <mergeCell ref="DV21:EI21"/>
    <mergeCell ref="EJ10:EY10"/>
    <mergeCell ref="GD35:GO35"/>
    <mergeCell ref="AY54:BG54"/>
    <mergeCell ref="BN54:CB54"/>
    <mergeCell ref="CR54:DC54"/>
    <mergeCell ref="DG54:DT54"/>
    <mergeCell ref="DV53:EI53"/>
    <mergeCell ref="CR51:DF51"/>
    <mergeCell ref="DV59:EI59"/>
    <mergeCell ref="CC59:CL59"/>
    <mergeCell ref="DG57:DT57"/>
    <mergeCell ref="DG59:DT59"/>
    <mergeCell ref="EJ6:EY7"/>
    <mergeCell ref="EJ8:EY8"/>
    <mergeCell ref="EJ9:EY9"/>
    <mergeCell ref="DV18:EI18"/>
    <mergeCell ref="DV54:EI54"/>
    <mergeCell ref="DV31:EI31"/>
    <mergeCell ref="EJ24:EY24"/>
    <mergeCell ref="EJ25:EY25"/>
    <mergeCell ref="FO53:GB53"/>
    <mergeCell ref="EJ54:EU54"/>
    <mergeCell ref="AY59:BG59"/>
    <mergeCell ref="EJ59:EU59"/>
    <mergeCell ref="CR57:DC57"/>
    <mergeCell ref="CR59:DC59"/>
    <mergeCell ref="CR58:DC58"/>
    <mergeCell ref="BN59:CB59"/>
    <mergeCell ref="GD54:GO54"/>
    <mergeCell ref="GC34:GP34"/>
    <mergeCell ref="GC40:GP40"/>
    <mergeCell ref="GC19:GP19"/>
    <mergeCell ref="DV17:EI17"/>
    <mergeCell ref="EJ34:EY34"/>
    <mergeCell ref="DV23:EI23"/>
    <mergeCell ref="DV24:EI24"/>
    <mergeCell ref="FO54:GA54"/>
    <mergeCell ref="DV27:EI27"/>
    <mergeCell ref="CC16:CL16"/>
    <mergeCell ref="DV13:EI13"/>
    <mergeCell ref="DV14:EI14"/>
    <mergeCell ref="DV40:EI40"/>
    <mergeCell ref="DV25:EI25"/>
    <mergeCell ref="DV26:EI26"/>
    <mergeCell ref="DV33:EI33"/>
    <mergeCell ref="DV32:EI32"/>
    <mergeCell ref="CC35:CL35"/>
    <mergeCell ref="CC40:CL40"/>
    <mergeCell ref="CC12:CL12"/>
    <mergeCell ref="DG6:DU7"/>
    <mergeCell ref="DG8:DU8"/>
    <mergeCell ref="CR31:DF31"/>
    <mergeCell ref="CR52:DF52"/>
    <mergeCell ref="CR33:DF33"/>
    <mergeCell ref="CC13:CL13"/>
    <mergeCell ref="CC14:CL14"/>
    <mergeCell ref="CC15:CL15"/>
    <mergeCell ref="CR27:DF27"/>
    <mergeCell ref="CR55:DC55"/>
    <mergeCell ref="CR56:DC56"/>
    <mergeCell ref="DG55:DT55"/>
    <mergeCell ref="DG56:DT56"/>
    <mergeCell ref="DG50:DU50"/>
    <mergeCell ref="CR53:DF53"/>
    <mergeCell ref="CR50:DF50"/>
    <mergeCell ref="A4:AX7"/>
    <mergeCell ref="AY4:BM7"/>
    <mergeCell ref="BN4:CB7"/>
    <mergeCell ref="CR4:GO4"/>
    <mergeCell ref="CC4:CL7"/>
    <mergeCell ref="CC8:CL8"/>
    <mergeCell ref="A8:AX8"/>
    <mergeCell ref="AY8:BG8"/>
    <mergeCell ref="BN8:CB8"/>
    <mergeCell ref="CR8:DF8"/>
    <mergeCell ref="CR28:DF28"/>
    <mergeCell ref="CR29:DF29"/>
    <mergeCell ref="CR30:DF30"/>
    <mergeCell ref="CR13:DF13"/>
    <mergeCell ref="CR36:DC36"/>
    <mergeCell ref="CR14:DF14"/>
    <mergeCell ref="CR26:DF26"/>
    <mergeCell ref="CR16:DF16"/>
    <mergeCell ref="CR17:DF17"/>
    <mergeCell ref="CR19:DF19"/>
    <mergeCell ref="BN58:CB58"/>
    <mergeCell ref="DG58:DT58"/>
    <mergeCell ref="DG32:DU32"/>
    <mergeCell ref="DG33:DU33"/>
    <mergeCell ref="CR32:DF32"/>
    <mergeCell ref="BN57:CB57"/>
    <mergeCell ref="BN41:CB41"/>
    <mergeCell ref="BN34:CB34"/>
    <mergeCell ref="CR41:DF41"/>
    <mergeCell ref="BN56:CB56"/>
    <mergeCell ref="EZ56:FN56"/>
    <mergeCell ref="DG52:DU52"/>
    <mergeCell ref="DG53:DU53"/>
    <mergeCell ref="DG30:DU30"/>
    <mergeCell ref="DG31:DU31"/>
    <mergeCell ref="EJ33:EY33"/>
    <mergeCell ref="EZ32:FN32"/>
    <mergeCell ref="EZ33:FN33"/>
    <mergeCell ref="EZ31:FN31"/>
    <mergeCell ref="EJ31:EY31"/>
    <mergeCell ref="CR5:DF7"/>
    <mergeCell ref="CR9:DF9"/>
    <mergeCell ref="DG9:DU9"/>
    <mergeCell ref="AY9:BM9"/>
    <mergeCell ref="FO6:GO6"/>
    <mergeCell ref="DV8:EI8"/>
    <mergeCell ref="GC9:GP9"/>
    <mergeCell ref="EZ8:FN8"/>
    <mergeCell ref="DG5:GO5"/>
    <mergeCell ref="EZ6:FN7"/>
    <mergeCell ref="GC7:GO7"/>
    <mergeCell ref="FO8:GB8"/>
    <mergeCell ref="GC8:GO8"/>
    <mergeCell ref="EZ57:FN57"/>
    <mergeCell ref="EZ59:FN59"/>
    <mergeCell ref="FO35:GA35"/>
    <mergeCell ref="GD59:GO59"/>
    <mergeCell ref="EZ35:FN35"/>
    <mergeCell ref="FO59:GA59"/>
    <mergeCell ref="GC53:GP53"/>
    <mergeCell ref="DV6:EI7"/>
    <mergeCell ref="FO7:GB7"/>
    <mergeCell ref="DV9:EI9"/>
    <mergeCell ref="DV10:EI10"/>
    <mergeCell ref="DV12:EI12"/>
    <mergeCell ref="FO26:GB26"/>
    <mergeCell ref="EZ23:FN23"/>
    <mergeCell ref="EZ13:FN13"/>
    <mergeCell ref="FO9:GB9"/>
    <mergeCell ref="EZ12:FN12"/>
    <mergeCell ref="FO56:GA56"/>
    <mergeCell ref="EZ40:FN40"/>
    <mergeCell ref="EZ37:FN37"/>
    <mergeCell ref="FO36:GA36"/>
    <mergeCell ref="EZ42:FN42"/>
    <mergeCell ref="EZ43:FN43"/>
    <mergeCell ref="EZ54:FN54"/>
    <mergeCell ref="EZ52:FN52"/>
    <mergeCell ref="FO40:GB40"/>
    <mergeCell ref="EZ55:FN55"/>
    <mergeCell ref="EJ52:EY52"/>
    <mergeCell ref="DV41:EI41"/>
    <mergeCell ref="DG34:DU34"/>
    <mergeCell ref="DV34:EI34"/>
    <mergeCell ref="DU39:EI39"/>
    <mergeCell ref="DG38:DT38"/>
    <mergeCell ref="DU38:EI38"/>
    <mergeCell ref="DU35:EI35"/>
    <mergeCell ref="DG36:DT36"/>
    <mergeCell ref="DU36:EI36"/>
    <mergeCell ref="FO58:GA58"/>
    <mergeCell ref="DV58:EI58"/>
    <mergeCell ref="FO55:GA55"/>
    <mergeCell ref="GD55:GO55"/>
    <mergeCell ref="GD56:GO56"/>
    <mergeCell ref="GD57:GO57"/>
    <mergeCell ref="EJ58:EU58"/>
    <mergeCell ref="EZ58:FN58"/>
    <mergeCell ref="DV57:EI57"/>
    <mergeCell ref="FO57:GA57"/>
    <mergeCell ref="B58:AX58"/>
    <mergeCell ref="AY58:BG58"/>
    <mergeCell ref="AY52:BM52"/>
    <mergeCell ref="AY53:BM53"/>
    <mergeCell ref="B53:AX53"/>
    <mergeCell ref="B51:AX51"/>
    <mergeCell ref="AY55:BG55"/>
    <mergeCell ref="AY56:BG56"/>
    <mergeCell ref="AY57:BG57"/>
    <mergeCell ref="B57:AX57"/>
    <mergeCell ref="AY32:BM32"/>
    <mergeCell ref="AY34:BM34"/>
    <mergeCell ref="AY25:BM25"/>
    <mergeCell ref="AY31:BM31"/>
    <mergeCell ref="DV51:EI51"/>
    <mergeCell ref="BN51:CB51"/>
    <mergeCell ref="DG40:DU40"/>
    <mergeCell ref="DG41:DU41"/>
    <mergeCell ref="CR25:DF25"/>
    <mergeCell ref="CR40:DF40"/>
    <mergeCell ref="DG13:DU13"/>
    <mergeCell ref="DG14:DU14"/>
    <mergeCell ref="DG15:DU15"/>
    <mergeCell ref="DG28:DU28"/>
    <mergeCell ref="DG22:DU22"/>
    <mergeCell ref="DG23:DU23"/>
    <mergeCell ref="DG24:DU24"/>
    <mergeCell ref="DG26:DU26"/>
    <mergeCell ref="CR12:DF12"/>
    <mergeCell ref="GC51:GP51"/>
    <mergeCell ref="DG16:DU16"/>
    <mergeCell ref="DG17:DU17"/>
    <mergeCell ref="EZ19:FN19"/>
    <mergeCell ref="FO20:GB20"/>
    <mergeCell ref="FO27:GB27"/>
    <mergeCell ref="GC28:GP28"/>
    <mergeCell ref="DG27:DU27"/>
    <mergeCell ref="DG12:DU12"/>
    <mergeCell ref="GD58:GO58"/>
    <mergeCell ref="FO52:GB52"/>
    <mergeCell ref="GC24:GP24"/>
    <mergeCell ref="GC32:GP32"/>
    <mergeCell ref="FO32:GB32"/>
    <mergeCell ref="CR15:DF15"/>
    <mergeCell ref="CR18:DF18"/>
    <mergeCell ref="DV52:EI52"/>
    <mergeCell ref="DV55:EI55"/>
    <mergeCell ref="DV56:EI56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AY27:BM27"/>
    <mergeCell ref="AY28:BM28"/>
    <mergeCell ref="GC30:GP30"/>
    <mergeCell ref="AY10:BM10"/>
    <mergeCell ref="AY11:BM11"/>
    <mergeCell ref="AY12:BM12"/>
    <mergeCell ref="EZ53:FN53"/>
    <mergeCell ref="BN53:CB53"/>
    <mergeCell ref="BN52:CB52"/>
    <mergeCell ref="EZ21:FN21"/>
    <mergeCell ref="AY18:BM18"/>
    <mergeCell ref="AY19:BM19"/>
    <mergeCell ref="GC52:GP52"/>
    <mergeCell ref="EZ34:FN34"/>
    <mergeCell ref="B52:AX52"/>
    <mergeCell ref="GC31:GP31"/>
    <mergeCell ref="GC33:GP33"/>
    <mergeCell ref="AY33:BM33"/>
    <mergeCell ref="AY40:BM40"/>
    <mergeCell ref="AY41:BM41"/>
    <mergeCell ref="CR34:DF34"/>
    <mergeCell ref="CC50:CL50"/>
    <mergeCell ref="GC21:GP21"/>
    <mergeCell ref="GC26:GP26"/>
    <mergeCell ref="GC27:GP27"/>
    <mergeCell ref="GC20:GP20"/>
    <mergeCell ref="GC25:GP25"/>
    <mergeCell ref="A2:GP2"/>
    <mergeCell ref="B17:AX17"/>
    <mergeCell ref="EZ17:FN17"/>
    <mergeCell ref="AY14:BM14"/>
    <mergeCell ref="AY15:BM15"/>
    <mergeCell ref="CR23:DF23"/>
    <mergeCell ref="CR24:DF24"/>
    <mergeCell ref="CR20:DF20"/>
    <mergeCell ref="GC50:GP50"/>
    <mergeCell ref="GC29:GP29"/>
    <mergeCell ref="GC18:GP18"/>
    <mergeCell ref="GC22:GP22"/>
    <mergeCell ref="GC23:GP23"/>
    <mergeCell ref="CR21:DF21"/>
    <mergeCell ref="CR22:DF22"/>
    <mergeCell ref="BN24:CB24"/>
    <mergeCell ref="BN21:CB21"/>
    <mergeCell ref="BN23:CB23"/>
    <mergeCell ref="EZ18:FN18"/>
    <mergeCell ref="BN19:CB19"/>
    <mergeCell ref="BN30:CB30"/>
    <mergeCell ref="BN25:CB25"/>
    <mergeCell ref="BN26:CB26"/>
    <mergeCell ref="EZ30:FN30"/>
    <mergeCell ref="EZ27:FN27"/>
    <mergeCell ref="B18:AX18"/>
    <mergeCell ref="GC41:GP41"/>
    <mergeCell ref="FO41:GB41"/>
    <mergeCell ref="FO18:GB18"/>
    <mergeCell ref="FO24:GB24"/>
    <mergeCell ref="EZ20:FN20"/>
    <mergeCell ref="B34:AX34"/>
    <mergeCell ref="BN31:CB31"/>
    <mergeCell ref="FO31:GB31"/>
    <mergeCell ref="EZ41:FN41"/>
    <mergeCell ref="FO51:GB51"/>
    <mergeCell ref="BN50:CB50"/>
    <mergeCell ref="EZ51:FN51"/>
    <mergeCell ref="AY50:BM50"/>
    <mergeCell ref="AY51:BM51"/>
    <mergeCell ref="DG51:DU51"/>
    <mergeCell ref="EZ50:FN50"/>
    <mergeCell ref="FO50:GB50"/>
    <mergeCell ref="EJ51:EY51"/>
    <mergeCell ref="AY30:BM30"/>
    <mergeCell ref="FO30:GB30"/>
    <mergeCell ref="FO34:GB34"/>
    <mergeCell ref="B30:AX30"/>
    <mergeCell ref="B33:AX33"/>
    <mergeCell ref="BN33:CB33"/>
    <mergeCell ref="FO33:GB33"/>
    <mergeCell ref="B32:AX32"/>
    <mergeCell ref="BN32:CB32"/>
    <mergeCell ref="B31:AX31"/>
    <mergeCell ref="B26:AX26"/>
    <mergeCell ref="B25:AX25"/>
    <mergeCell ref="DG29:DU29"/>
    <mergeCell ref="B28:AX28"/>
    <mergeCell ref="BN28:CB28"/>
    <mergeCell ref="DG25:DU25"/>
    <mergeCell ref="B27:AX27"/>
    <mergeCell ref="B29:AX29"/>
    <mergeCell ref="BN29:CB29"/>
    <mergeCell ref="AY29:BM29"/>
    <mergeCell ref="FO23:GB23"/>
    <mergeCell ref="EZ24:FN24"/>
    <mergeCell ref="B19:AX19"/>
    <mergeCell ref="BN20:CB20"/>
    <mergeCell ref="AY21:BM21"/>
    <mergeCell ref="B22:AX22"/>
    <mergeCell ref="AY22:BM22"/>
    <mergeCell ref="AY23:BM23"/>
    <mergeCell ref="EZ22:FN22"/>
    <mergeCell ref="EJ22:EY22"/>
    <mergeCell ref="EZ11:FN11"/>
    <mergeCell ref="FO11:GB11"/>
    <mergeCell ref="DG18:DU18"/>
    <mergeCell ref="DG19:DU19"/>
    <mergeCell ref="DG20:DU20"/>
    <mergeCell ref="B9:AX9"/>
    <mergeCell ref="EZ10:FN10"/>
    <mergeCell ref="EZ9:FN9"/>
    <mergeCell ref="DG10:DU10"/>
    <mergeCell ref="DG11:DU11"/>
    <mergeCell ref="CR11:DF11"/>
    <mergeCell ref="CR10:DF10"/>
    <mergeCell ref="BN9:CB9"/>
    <mergeCell ref="CC10:CL10"/>
    <mergeCell ref="CC11:CL11"/>
    <mergeCell ref="B10:AX10"/>
    <mergeCell ref="BN10:CB10"/>
    <mergeCell ref="CC9:CL9"/>
    <mergeCell ref="B12:AX12"/>
    <mergeCell ref="B13:AX13"/>
    <mergeCell ref="B21:AX21"/>
    <mergeCell ref="BN18:CB18"/>
    <mergeCell ref="B41:AX41"/>
    <mergeCell ref="BN27:CB27"/>
    <mergeCell ref="B24:AX24"/>
    <mergeCell ref="B20:AX20"/>
    <mergeCell ref="B23:AX23"/>
    <mergeCell ref="BN22:CB22"/>
    <mergeCell ref="DV11:EI11"/>
    <mergeCell ref="B40:AX40"/>
    <mergeCell ref="B11:AX11"/>
    <mergeCell ref="BN11:CB11"/>
    <mergeCell ref="AY20:BM20"/>
    <mergeCell ref="EZ26:FN26"/>
    <mergeCell ref="EZ25:FN25"/>
    <mergeCell ref="DG21:DU21"/>
    <mergeCell ref="BN40:CB40"/>
    <mergeCell ref="BN12:CB12"/>
    <mergeCell ref="EZ28:FN28"/>
    <mergeCell ref="DV30:EI30"/>
    <mergeCell ref="EJ28:EY28"/>
    <mergeCell ref="EJ29:EY29"/>
    <mergeCell ref="FO29:GB29"/>
    <mergeCell ref="EZ29:FN29"/>
    <mergeCell ref="DV29:EI29"/>
    <mergeCell ref="BN15:CB15"/>
    <mergeCell ref="BN17:CB17"/>
    <mergeCell ref="B16:AX16"/>
    <mergeCell ref="AY13:BM13"/>
    <mergeCell ref="B15:AX15"/>
    <mergeCell ref="BN13:CB13"/>
    <mergeCell ref="B14:AX14"/>
    <mergeCell ref="BN14:CB14"/>
    <mergeCell ref="BN16:CB16"/>
    <mergeCell ref="AY16:BM16"/>
    <mergeCell ref="GC10:GP10"/>
    <mergeCell ref="GC13:GP13"/>
    <mergeCell ref="FO10:GB10"/>
    <mergeCell ref="GC12:GP12"/>
    <mergeCell ref="FO12:GB12"/>
    <mergeCell ref="FO13:GB13"/>
    <mergeCell ref="GC11:GP11"/>
    <mergeCell ref="GC14:GP14"/>
    <mergeCell ref="GC15:GP15"/>
    <mergeCell ref="GC16:GP16"/>
    <mergeCell ref="EZ14:FN14"/>
    <mergeCell ref="EZ16:FN16"/>
    <mergeCell ref="FO16:GB16"/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EZ15:FN15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">
      <selection activeCell="FO18" sqref="FO18:GB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172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132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30659000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28044000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115000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2500000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28644000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28044000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600000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115000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115000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1900000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1900000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30659000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2500000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26249000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25823000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426000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20132000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19832000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37000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35000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6080000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5989000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365000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11000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9000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9000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149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4045000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1867000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115000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2063000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95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18000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95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18000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95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654000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95"/>
      <c r="DV45" s="194">
        <v>3000</v>
      </c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901000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95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900000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116700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95"/>
      <c r="DV47" s="194">
        <v>100000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11700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73000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95"/>
      <c r="DV48" s="194">
        <v>4000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68000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74300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95"/>
      <c r="DV49" s="194">
        <v>8000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48300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150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151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96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96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153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154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155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0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0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R59:DC59"/>
    <mergeCell ref="B58:AX58"/>
    <mergeCell ref="AY58:BG58"/>
    <mergeCell ref="BN58:CB58"/>
    <mergeCell ref="CC58:CL58"/>
    <mergeCell ref="CR58:DC58"/>
    <mergeCell ref="DG58:DT58"/>
    <mergeCell ref="DG57:DT57"/>
    <mergeCell ref="DV57:EI57"/>
    <mergeCell ref="EJ57:EU57"/>
    <mergeCell ref="EZ57:FN57"/>
    <mergeCell ref="FO57:GA57"/>
    <mergeCell ref="GD57:GO57"/>
    <mergeCell ref="DV56:EI56"/>
    <mergeCell ref="EJ56:EU56"/>
    <mergeCell ref="EZ56:FN56"/>
    <mergeCell ref="FO56:GA56"/>
    <mergeCell ref="GD56:GO56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DG56:DT56"/>
    <mergeCell ref="DG55:DT55"/>
    <mergeCell ref="DV55:EI55"/>
    <mergeCell ref="EJ55:EU55"/>
    <mergeCell ref="EZ55:FN55"/>
    <mergeCell ref="FO55:GA55"/>
    <mergeCell ref="GD55:GO55"/>
    <mergeCell ref="DV54:EI54"/>
    <mergeCell ref="EJ54:EU54"/>
    <mergeCell ref="EZ54:FN54"/>
    <mergeCell ref="FO54:GA54"/>
    <mergeCell ref="GD54:GO54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DG54:DT54"/>
    <mergeCell ref="DG53:DU53"/>
    <mergeCell ref="DV53:EI53"/>
    <mergeCell ref="EJ53:EY53"/>
    <mergeCell ref="EZ53:FN53"/>
    <mergeCell ref="FO53:GB53"/>
    <mergeCell ref="GC53:GP53"/>
    <mergeCell ref="DV52:EI52"/>
    <mergeCell ref="EJ52:EY52"/>
    <mergeCell ref="EZ52:FN52"/>
    <mergeCell ref="FO52:GB52"/>
    <mergeCell ref="GC52:GP52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DG52:DU52"/>
    <mergeCell ref="DG51:DU51"/>
    <mergeCell ref="DV51:EI51"/>
    <mergeCell ref="EJ51:EY51"/>
    <mergeCell ref="EZ51:FN51"/>
    <mergeCell ref="FO51:GB51"/>
    <mergeCell ref="GC51:GP51"/>
    <mergeCell ref="DV50:EI50"/>
    <mergeCell ref="EJ50:EY50"/>
    <mergeCell ref="EZ50:FN50"/>
    <mergeCell ref="FO50:GB50"/>
    <mergeCell ref="GC50:GP50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DG50:DU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U42"/>
    <mergeCell ref="EZ42:FN42"/>
    <mergeCell ref="FO42:GB42"/>
    <mergeCell ref="GD42:GO42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DG42:DT42"/>
    <mergeCell ref="DG41:DU41"/>
    <mergeCell ref="DV41:EI41"/>
    <mergeCell ref="EJ41:EY41"/>
    <mergeCell ref="EZ41:FN41"/>
    <mergeCell ref="FO41:GB41"/>
    <mergeCell ref="GC41:GP41"/>
    <mergeCell ref="DV40:EI40"/>
    <mergeCell ref="EJ40:EY40"/>
    <mergeCell ref="EZ40:FN40"/>
    <mergeCell ref="FO40:GB40"/>
    <mergeCell ref="GC40:GP40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DG40:DU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DG36:DT36"/>
    <mergeCell ref="DG35:DT35"/>
    <mergeCell ref="DU35:EI35"/>
    <mergeCell ref="EJ35:EU35"/>
    <mergeCell ref="EZ35:FN35"/>
    <mergeCell ref="FO35:GA35"/>
    <mergeCell ref="GD35:GO35"/>
    <mergeCell ref="DV34:EI34"/>
    <mergeCell ref="EJ34:EY34"/>
    <mergeCell ref="EZ34:FN34"/>
    <mergeCell ref="FO34:GB34"/>
    <mergeCell ref="GC34:GP34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9">
      <selection activeCell="A2" sqref="A2:GP2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33" t="s">
        <v>236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46" t="s">
        <v>172</v>
      </c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5"/>
    </row>
    <row r="4" spans="1:198" ht="23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 t="s">
        <v>130</v>
      </c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 t="s">
        <v>131</v>
      </c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 t="s">
        <v>204</v>
      </c>
      <c r="CD4" s="221"/>
      <c r="CE4" s="221"/>
      <c r="CF4" s="221"/>
      <c r="CG4" s="221"/>
      <c r="CH4" s="221"/>
      <c r="CI4" s="221"/>
      <c r="CJ4" s="221"/>
      <c r="CK4" s="221"/>
      <c r="CL4" s="221"/>
      <c r="CM4" s="69"/>
      <c r="CN4" s="69"/>
      <c r="CO4" s="69"/>
      <c r="CP4" s="69"/>
      <c r="CQ4" s="69"/>
      <c r="CR4" s="266" t="s">
        <v>132</v>
      </c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5"/>
    </row>
    <row r="5" spans="1:19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71"/>
      <c r="CN5" s="71"/>
      <c r="CO5" s="71"/>
      <c r="CP5" s="71"/>
      <c r="CQ5" s="71"/>
      <c r="CR5" s="254" t="s">
        <v>27</v>
      </c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6"/>
      <c r="DG5" s="266" t="s">
        <v>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5"/>
    </row>
    <row r="6" spans="1:198" s="41" customFormat="1" ht="53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72"/>
      <c r="CN6" s="72"/>
      <c r="CO6" s="72"/>
      <c r="CP6" s="72"/>
      <c r="CQ6" s="72"/>
      <c r="CR6" s="257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9"/>
      <c r="DG6" s="221" t="s">
        <v>133</v>
      </c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 t="s">
        <v>135</v>
      </c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 t="s">
        <v>134</v>
      </c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 t="s">
        <v>136</v>
      </c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 t="s">
        <v>137</v>
      </c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47"/>
    </row>
    <row r="7" spans="1:198" s="41" customFormat="1" ht="26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73"/>
      <c r="CN7" s="73"/>
      <c r="CO7" s="73"/>
      <c r="CP7" s="73"/>
      <c r="CQ7" s="73"/>
      <c r="CR7" s="260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2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 t="s">
        <v>138</v>
      </c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53" t="s">
        <v>139</v>
      </c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47"/>
    </row>
    <row r="8" spans="1:198" s="41" customFormat="1" ht="13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197">
        <v>2</v>
      </c>
      <c r="AZ8" s="198"/>
      <c r="BA8" s="198"/>
      <c r="BB8" s="198"/>
      <c r="BC8" s="198"/>
      <c r="BD8" s="198"/>
      <c r="BE8" s="198"/>
      <c r="BF8" s="198"/>
      <c r="BG8" s="198"/>
      <c r="BH8" s="44"/>
      <c r="BI8" s="44"/>
      <c r="BJ8" s="44"/>
      <c r="BK8" s="44"/>
      <c r="BL8" s="44"/>
      <c r="BM8" s="45"/>
      <c r="BN8" s="197">
        <v>3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9"/>
      <c r="CC8" s="197"/>
      <c r="CD8" s="198"/>
      <c r="CE8" s="198"/>
      <c r="CF8" s="198"/>
      <c r="CG8" s="198"/>
      <c r="CH8" s="198"/>
      <c r="CI8" s="198"/>
      <c r="CJ8" s="198"/>
      <c r="CK8" s="198"/>
      <c r="CL8" s="198"/>
      <c r="CM8" s="44"/>
      <c r="CN8" s="44"/>
      <c r="CO8" s="44"/>
      <c r="CP8" s="44"/>
      <c r="CQ8" s="44"/>
      <c r="CR8" s="269">
        <v>4</v>
      </c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1"/>
      <c r="DG8" s="197">
        <v>5</v>
      </c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9"/>
      <c r="DV8" s="221">
        <v>6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>
        <v>7</v>
      </c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>
        <v>8</v>
      </c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49"/>
    </row>
    <row r="9" spans="1:198" s="5" customFormat="1" ht="15">
      <c r="A9" s="35"/>
      <c r="B9" s="141" t="s">
        <v>140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2"/>
      <c r="AY9" s="200">
        <v>100</v>
      </c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2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9"/>
      <c r="CC9" s="197"/>
      <c r="CD9" s="198"/>
      <c r="CE9" s="198"/>
      <c r="CF9" s="198"/>
      <c r="CG9" s="198"/>
      <c r="CH9" s="198"/>
      <c r="CI9" s="198"/>
      <c r="CJ9" s="198"/>
      <c r="CK9" s="198"/>
      <c r="CL9" s="198"/>
      <c r="CM9" s="67"/>
      <c r="CN9" s="67"/>
      <c r="CO9" s="67"/>
      <c r="CP9" s="67"/>
      <c r="CQ9" s="67"/>
      <c r="CR9" s="263">
        <f>DG9+DV9+EJ9+EZ9+FO9</f>
        <v>30659000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18">
        <f>DG11+DG12+DG13+DG14+DG15+DG16+DG17</f>
        <v>28044000</v>
      </c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5"/>
      <c r="DV9" s="222">
        <f>DV11+DV12+DV13+DV14+DV15+DV16+DV17</f>
        <v>115000</v>
      </c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38">
        <f>EJ11+EJ12+EJ13+EJ14+EJ15+EJ16+EJ17</f>
        <v>0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5"/>
      <c r="EZ9" s="171">
        <f>EZ12+EZ13+EZ14+EZ15+EZ16+EZ17</f>
        <v>0</v>
      </c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3"/>
      <c r="FO9" s="179">
        <f>FO11+FO12+FO13+FO14+FO15+FO16+FO17+FO58</f>
        <v>2500000</v>
      </c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1"/>
      <c r="GC9" s="175">
        <f>SUM(GC11:GP13)</f>
        <v>0</v>
      </c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</row>
    <row r="10" spans="1:198" s="5" customFormat="1" ht="15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/>
      <c r="BN10" s="185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/>
      <c r="CC10" s="197"/>
      <c r="CD10" s="198"/>
      <c r="CE10" s="198"/>
      <c r="CF10" s="198"/>
      <c r="CG10" s="198"/>
      <c r="CH10" s="198"/>
      <c r="CI10" s="198"/>
      <c r="CJ10" s="198"/>
      <c r="CK10" s="198"/>
      <c r="CL10" s="198"/>
      <c r="CM10" s="68"/>
      <c r="CN10" s="68"/>
      <c r="CO10" s="68"/>
      <c r="CP10" s="68"/>
      <c r="CQ10" s="68"/>
      <c r="CR10" s="215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7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197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212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8"/>
      <c r="EZ10" s="176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8"/>
      <c r="FO10" s="176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8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</row>
    <row r="11" spans="1:198" s="5" customFormat="1" ht="15">
      <c r="A11" s="35"/>
      <c r="B11" s="136" t="s">
        <v>141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88">
        <v>110</v>
      </c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0"/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7"/>
      <c r="CC11" s="197"/>
      <c r="CD11" s="198"/>
      <c r="CE11" s="198"/>
      <c r="CF11" s="198"/>
      <c r="CG11" s="198"/>
      <c r="CH11" s="198"/>
      <c r="CI11" s="198"/>
      <c r="CJ11" s="198"/>
      <c r="CK11" s="198"/>
      <c r="CL11" s="198"/>
      <c r="CM11" s="68"/>
      <c r="CN11" s="68"/>
      <c r="CO11" s="68"/>
      <c r="CP11" s="68"/>
      <c r="CQ11" s="68"/>
      <c r="CR11" s="212">
        <f aca="true" t="shared" si="0" ref="CR11:CR17">DG11+DV11+EJ11+EZ11+FO11</f>
        <v>0</v>
      </c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4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197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212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8"/>
      <c r="EZ11" s="176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8"/>
      <c r="FO11" s="176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8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</row>
    <row r="12" spans="1:198" s="5" customFormat="1" ht="15">
      <c r="A12" s="35"/>
      <c r="B12" s="136" t="s">
        <v>142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88">
        <v>120</v>
      </c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0"/>
      <c r="BN12" s="185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7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68"/>
      <c r="CN12" s="68"/>
      <c r="CO12" s="68"/>
      <c r="CP12" s="68"/>
      <c r="CQ12" s="68"/>
      <c r="CR12" s="179">
        <f>DG12+DV12+EJ12+EZ12+FO12</f>
        <v>28644000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1"/>
      <c r="DG12" s="222">
        <v>28044000</v>
      </c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52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20"/>
      <c r="EJ12" s="238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40"/>
      <c r="EZ12" s="171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3"/>
      <c r="FO12" s="179">
        <v>600000</v>
      </c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1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</row>
    <row r="13" spans="1:198" s="5" customFormat="1" ht="28.5" customHeight="1">
      <c r="A13" s="36"/>
      <c r="B13" s="210" t="s">
        <v>144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88">
        <v>130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0"/>
      <c r="BN13" s="191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7"/>
      <c r="CD13" s="198"/>
      <c r="CE13" s="198"/>
      <c r="CF13" s="198"/>
      <c r="CG13" s="198"/>
      <c r="CH13" s="198"/>
      <c r="CI13" s="198"/>
      <c r="CJ13" s="198"/>
      <c r="CK13" s="198"/>
      <c r="CL13" s="198"/>
      <c r="CM13" s="70"/>
      <c r="CN13" s="70"/>
      <c r="CO13" s="70"/>
      <c r="CP13" s="70"/>
      <c r="CQ13" s="70"/>
      <c r="CR13" s="238">
        <f t="shared" si="0"/>
        <v>0</v>
      </c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52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20"/>
      <c r="EJ13" s="238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40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4"/>
      <c r="FO13" s="182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4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</row>
    <row r="14" spans="1:198" s="5" customFormat="1" ht="31.5" customHeight="1">
      <c r="A14" s="35"/>
      <c r="B14" s="136" t="s">
        <v>143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88">
        <v>140</v>
      </c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85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7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68"/>
      <c r="CN14" s="68"/>
      <c r="CO14" s="68"/>
      <c r="CP14" s="68"/>
      <c r="CQ14" s="68"/>
      <c r="CR14" s="238">
        <f t="shared" si="0"/>
        <v>0</v>
      </c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52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20"/>
      <c r="EJ14" s="238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40"/>
      <c r="EZ14" s="171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3"/>
      <c r="FO14" s="171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3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</row>
    <row r="15" spans="1:198" s="5" customFormat="1" ht="17.25" customHeight="1">
      <c r="A15" s="35"/>
      <c r="B15" s="136" t="s">
        <v>145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7"/>
      <c r="AY15" s="188">
        <v>150</v>
      </c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  <c r="CC15" s="197"/>
      <c r="CD15" s="198"/>
      <c r="CE15" s="198"/>
      <c r="CF15" s="198"/>
      <c r="CG15" s="198"/>
      <c r="CH15" s="198"/>
      <c r="CI15" s="198"/>
      <c r="CJ15" s="198"/>
      <c r="CK15" s="198"/>
      <c r="CL15" s="198"/>
      <c r="CM15" s="68"/>
      <c r="CN15" s="68"/>
      <c r="CO15" s="68"/>
      <c r="CP15" s="68"/>
      <c r="CQ15" s="68"/>
      <c r="CR15" s="179">
        <f t="shared" si="0"/>
        <v>115000</v>
      </c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1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18">
        <v>115000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5"/>
      <c r="EJ15" s="238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40"/>
      <c r="EZ15" s="171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3"/>
      <c r="FO15" s="171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3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</row>
    <row r="16" spans="1:198" s="5" customFormat="1" ht="15">
      <c r="A16" s="35"/>
      <c r="B16" s="136" t="s">
        <v>146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Y16" s="188">
        <v>160</v>
      </c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85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  <c r="CC16" s="197"/>
      <c r="CD16" s="198"/>
      <c r="CE16" s="198"/>
      <c r="CF16" s="198"/>
      <c r="CG16" s="198"/>
      <c r="CH16" s="198"/>
      <c r="CI16" s="198"/>
      <c r="CJ16" s="198"/>
      <c r="CK16" s="198"/>
      <c r="CL16" s="198"/>
      <c r="CM16" s="68"/>
      <c r="CN16" s="68"/>
      <c r="CO16" s="68"/>
      <c r="CP16" s="68"/>
      <c r="CQ16" s="68"/>
      <c r="CR16" s="238">
        <f t="shared" si="0"/>
        <v>1900000</v>
      </c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52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20"/>
      <c r="EJ16" s="238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40"/>
      <c r="EZ16" s="171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3"/>
      <c r="FO16" s="171">
        <v>1900000</v>
      </c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</row>
    <row r="17" spans="1:198" s="5" customFormat="1" ht="15" customHeight="1">
      <c r="A17" s="35"/>
      <c r="B17" s="136" t="s">
        <v>147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7"/>
      <c r="AY17" s="188">
        <v>180</v>
      </c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85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7"/>
      <c r="CC17" s="197"/>
      <c r="CD17" s="198"/>
      <c r="CE17" s="198"/>
      <c r="CF17" s="198"/>
      <c r="CG17" s="198"/>
      <c r="CH17" s="198"/>
      <c r="CI17" s="198"/>
      <c r="CJ17" s="198"/>
      <c r="CK17" s="198"/>
      <c r="CL17" s="198"/>
      <c r="CM17" s="68"/>
      <c r="CN17" s="68"/>
      <c r="CO17" s="68"/>
      <c r="CP17" s="68"/>
      <c r="CQ17" s="68"/>
      <c r="CR17" s="238">
        <f t="shared" si="0"/>
        <v>0</v>
      </c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52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238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40"/>
      <c r="EZ17" s="171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3"/>
      <c r="FO17" s="171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3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</row>
    <row r="18" spans="1:198" s="37" customFormat="1" ht="15" customHeight="1">
      <c r="A18" s="16"/>
      <c r="B18" s="141" t="s">
        <v>38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2"/>
      <c r="AY18" s="200">
        <v>200</v>
      </c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207">
        <v>900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  <c r="CC18" s="197"/>
      <c r="CD18" s="198"/>
      <c r="CE18" s="198"/>
      <c r="CF18" s="198"/>
      <c r="CG18" s="198"/>
      <c r="CH18" s="198"/>
      <c r="CI18" s="198"/>
      <c r="CJ18" s="198"/>
      <c r="CK18" s="198"/>
      <c r="CL18" s="198"/>
      <c r="CM18" s="66"/>
      <c r="CN18" s="66"/>
      <c r="CO18" s="66"/>
      <c r="CP18" s="66"/>
      <c r="CQ18" s="66"/>
      <c r="CR18" s="179">
        <f>CR20+CR25+CR28+CR33+CR36+CR40</f>
        <v>30659000</v>
      </c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18">
        <f>DG20+DG25+DG30+DG40</f>
        <v>28044000</v>
      </c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20"/>
      <c r="DV18" s="218">
        <f>DV20+DV25+DV28+DV33+DU36+DV40</f>
        <v>115000</v>
      </c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75">
        <f>EJ20+EJ25+EJ28+EJ33+EJ36+EJ40</f>
        <v>0</v>
      </c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7"/>
      <c r="EZ18" s="171">
        <f>EZ20+EZ25+EZ28+EZ33+EZ36+EZ40</f>
        <v>0</v>
      </c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3"/>
      <c r="FO18" s="179">
        <f>FO20+FO25+FO28+FO40</f>
        <v>2500000</v>
      </c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1"/>
      <c r="GC18" s="235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7"/>
    </row>
    <row r="19" spans="1:198" s="5" customFormat="1" ht="15">
      <c r="A19" s="35"/>
      <c r="B19" s="141" t="s">
        <v>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2"/>
      <c r="AY19" s="188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90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  <c r="CC19" s="197"/>
      <c r="CD19" s="198"/>
      <c r="CE19" s="198"/>
      <c r="CF19" s="198"/>
      <c r="CG19" s="198"/>
      <c r="CH19" s="198"/>
      <c r="CI19" s="198"/>
      <c r="CJ19" s="198"/>
      <c r="CK19" s="198"/>
      <c r="CL19" s="198"/>
      <c r="CM19" s="66"/>
      <c r="CN19" s="66"/>
      <c r="CO19" s="66"/>
      <c r="CP19" s="66"/>
      <c r="CQ19" s="66"/>
      <c r="CR19" s="212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8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197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212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171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3"/>
      <c r="FO19" s="171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3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</row>
    <row r="20" spans="1:198" s="5" customFormat="1" ht="30" customHeight="1">
      <c r="A20" s="35"/>
      <c r="B20" s="141" t="s">
        <v>18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200">
        <v>210</v>
      </c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2"/>
      <c r="BN20" s="207">
        <v>210</v>
      </c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9"/>
      <c r="CC20" s="197"/>
      <c r="CD20" s="198"/>
      <c r="CE20" s="198"/>
      <c r="CF20" s="198"/>
      <c r="CG20" s="198"/>
      <c r="CH20" s="198"/>
      <c r="CI20" s="198"/>
      <c r="CJ20" s="198"/>
      <c r="CK20" s="198"/>
      <c r="CL20" s="198"/>
      <c r="CM20" s="66"/>
      <c r="CN20" s="66"/>
      <c r="CO20" s="66"/>
      <c r="CP20" s="66"/>
      <c r="CQ20" s="66"/>
      <c r="CR20" s="179">
        <f>DG20+DV20+EJ20+EZ20+FO20</f>
        <v>26249000</v>
      </c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1"/>
      <c r="DG20" s="222">
        <f>DG22+DG23+DG24</f>
        <v>25823000</v>
      </c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78">
        <f>DV22+DV23+DV24</f>
        <v>0</v>
      </c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80"/>
      <c r="EJ20" s="238">
        <f>EJ22+EJ23+EJ24</f>
        <v>0</v>
      </c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5"/>
      <c r="EZ20" s="179">
        <f>EZ22+EZ23+EZ24</f>
        <v>0</v>
      </c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1"/>
      <c r="FO20" s="179">
        <f>FO22+FO23+FO24</f>
        <v>426000</v>
      </c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1"/>
      <c r="GC20" s="241">
        <f>GC22+GC23+GC24</f>
        <v>0</v>
      </c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</row>
    <row r="21" spans="1:198" s="5" customFormat="1" ht="15">
      <c r="A21" s="35"/>
      <c r="B21" s="141" t="s">
        <v>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2"/>
      <c r="AY21" s="200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2"/>
      <c r="BN21" s="207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9"/>
      <c r="CC21" s="197"/>
      <c r="CD21" s="198"/>
      <c r="CE21" s="198"/>
      <c r="CF21" s="198"/>
      <c r="CG21" s="198"/>
      <c r="CH21" s="198"/>
      <c r="CI21" s="198"/>
      <c r="CJ21" s="198"/>
      <c r="CK21" s="198"/>
      <c r="CL21" s="198"/>
      <c r="CM21" s="66"/>
      <c r="CN21" s="66"/>
      <c r="CO21" s="66"/>
      <c r="CP21" s="66"/>
      <c r="CQ21" s="66"/>
      <c r="CR21" s="238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40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52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20"/>
      <c r="EJ21" s="238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40"/>
      <c r="EZ21" s="171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171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3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</row>
    <row r="22" spans="1:198" s="5" customFormat="1" ht="15">
      <c r="A22" s="35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7"/>
      <c r="AY22" s="200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207" t="s">
        <v>205</v>
      </c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9"/>
      <c r="CC22" s="200">
        <v>211</v>
      </c>
      <c r="CD22" s="201"/>
      <c r="CE22" s="201"/>
      <c r="CF22" s="201"/>
      <c r="CG22" s="201"/>
      <c r="CH22" s="201"/>
      <c r="CI22" s="201"/>
      <c r="CJ22" s="201"/>
      <c r="CK22" s="201"/>
      <c r="CL22" s="201"/>
      <c r="CM22" s="66"/>
      <c r="CN22" s="66"/>
      <c r="CO22" s="66"/>
      <c r="CP22" s="66"/>
      <c r="CQ22" s="66"/>
      <c r="CR22" s="179">
        <f>DG22+DV22+EJ22+EZ22+FO22</f>
        <v>20132000</v>
      </c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  <c r="DG22" s="223">
        <v>19832000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6"/>
      <c r="EJ22" s="179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1"/>
      <c r="EZ22" s="179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1"/>
      <c r="FO22" s="179">
        <v>300000</v>
      </c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1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</row>
    <row r="23" spans="1:198" s="5" customFormat="1" ht="15">
      <c r="A23" s="35"/>
      <c r="B23" s="136" t="s">
        <v>20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2"/>
      <c r="BN23" s="207" t="s">
        <v>206</v>
      </c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00">
        <v>212</v>
      </c>
      <c r="CD23" s="201"/>
      <c r="CE23" s="201"/>
      <c r="CF23" s="201"/>
      <c r="CG23" s="201"/>
      <c r="CH23" s="201"/>
      <c r="CI23" s="201"/>
      <c r="CJ23" s="201"/>
      <c r="CK23" s="201"/>
      <c r="CL23" s="201"/>
      <c r="CM23" s="66"/>
      <c r="CN23" s="66"/>
      <c r="CO23" s="66"/>
      <c r="CP23" s="66"/>
      <c r="CQ23" s="66"/>
      <c r="CR23" s="179">
        <f>DG23+DV23+EJ23+EZ23+FO23</f>
        <v>37000</v>
      </c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1"/>
      <c r="DG23" s="223">
        <v>2000</v>
      </c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6"/>
      <c r="EJ23" s="179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1"/>
      <c r="EZ23" s="179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1"/>
      <c r="FO23" s="179">
        <v>35000</v>
      </c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1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</row>
    <row r="24" spans="1:198" s="5" customFormat="1" ht="15">
      <c r="A24" s="35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7"/>
      <c r="AY24" s="200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2"/>
      <c r="BN24" s="207" t="s">
        <v>207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  <c r="CC24" s="200">
        <v>213</v>
      </c>
      <c r="CD24" s="201"/>
      <c r="CE24" s="201"/>
      <c r="CF24" s="201"/>
      <c r="CG24" s="201"/>
      <c r="CH24" s="201"/>
      <c r="CI24" s="201"/>
      <c r="CJ24" s="201"/>
      <c r="CK24" s="201"/>
      <c r="CL24" s="201"/>
      <c r="CM24" s="66"/>
      <c r="CN24" s="66"/>
      <c r="CO24" s="66"/>
      <c r="CP24" s="66"/>
      <c r="CQ24" s="66"/>
      <c r="CR24" s="179">
        <f>DG24+DV24+EJ24+EZ24+FO24</f>
        <v>6080000</v>
      </c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1"/>
      <c r="DG24" s="194">
        <v>5989000</v>
      </c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6"/>
      <c r="EJ24" s="179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1"/>
      <c r="EZ24" s="179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1"/>
      <c r="FO24" s="179">
        <v>91000</v>
      </c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1"/>
      <c r="GC24" s="179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1"/>
    </row>
    <row r="25" spans="1:198" s="5" customFormat="1" ht="15" customHeight="1">
      <c r="A25" s="35"/>
      <c r="B25" s="141" t="s">
        <v>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200">
        <v>220</v>
      </c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7">
        <v>220</v>
      </c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9"/>
      <c r="CC25" s="197"/>
      <c r="CD25" s="198"/>
      <c r="CE25" s="198"/>
      <c r="CF25" s="198"/>
      <c r="CG25" s="198"/>
      <c r="CH25" s="198"/>
      <c r="CI25" s="198"/>
      <c r="CJ25" s="198"/>
      <c r="CK25" s="198"/>
      <c r="CL25" s="198"/>
      <c r="CM25" s="66"/>
      <c r="CN25" s="66"/>
      <c r="CO25" s="66"/>
      <c r="CP25" s="66"/>
      <c r="CQ25" s="66"/>
      <c r="CR25" s="179">
        <f>CR27</f>
        <v>0</v>
      </c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1"/>
      <c r="DG25" s="223">
        <f>DG27</f>
        <v>0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194">
        <f>DV27</f>
        <v>0</v>
      </c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6"/>
      <c r="EJ25" s="179">
        <f>EJ27</f>
        <v>0</v>
      </c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1"/>
      <c r="EZ25" s="179">
        <f>EZ27</f>
        <v>0</v>
      </c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1"/>
      <c r="FO25" s="179">
        <f>FO27</f>
        <v>0</v>
      </c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1"/>
      <c r="GC25" s="234">
        <f>GC27+GC28+GC29+GC30+GC31+GC32</f>
        <v>0</v>
      </c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</row>
    <row r="26" spans="1:198" s="5" customFormat="1" ht="15">
      <c r="A26" s="35"/>
      <c r="B26" s="141" t="s">
        <v>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200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2"/>
      <c r="BN26" s="207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  <c r="CC26" s="197"/>
      <c r="CD26" s="198"/>
      <c r="CE26" s="198"/>
      <c r="CF26" s="198"/>
      <c r="CG26" s="198"/>
      <c r="CH26" s="198"/>
      <c r="CI26" s="198"/>
      <c r="CJ26" s="198"/>
      <c r="CK26" s="198"/>
      <c r="CL26" s="198"/>
      <c r="CM26" s="66"/>
      <c r="CN26" s="66"/>
      <c r="CO26" s="66"/>
      <c r="CP26" s="66"/>
      <c r="CQ26" s="66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72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4"/>
      <c r="EJ26" s="203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5"/>
      <c r="EZ26" s="20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5"/>
      <c r="FO26" s="203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5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</row>
    <row r="27" spans="1:198" s="5" customFormat="1" ht="15" customHeight="1">
      <c r="A27" s="35"/>
      <c r="B27" s="136" t="s">
        <v>44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200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2"/>
      <c r="BN27" s="207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9"/>
      <c r="CC27" s="200">
        <v>262</v>
      </c>
      <c r="CD27" s="201"/>
      <c r="CE27" s="201"/>
      <c r="CF27" s="201"/>
      <c r="CG27" s="201"/>
      <c r="CH27" s="201"/>
      <c r="CI27" s="201"/>
      <c r="CJ27" s="201"/>
      <c r="CK27" s="201"/>
      <c r="CL27" s="201"/>
      <c r="CM27" s="66"/>
      <c r="CN27" s="66"/>
      <c r="CO27" s="66"/>
      <c r="CP27" s="66"/>
      <c r="CQ27" s="66"/>
      <c r="CR27" s="179">
        <f aca="true" t="shared" si="1" ref="CR27:CR32">DG27+DV27+EJ27+EZ27+FO27</f>
        <v>0</v>
      </c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1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194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6"/>
      <c r="EJ27" s="179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1"/>
      <c r="EZ27" s="179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1"/>
      <c r="FO27" s="179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</row>
    <row r="28" spans="1:198" s="5" customFormat="1" ht="15" customHeight="1">
      <c r="A28" s="35"/>
      <c r="B28" s="141" t="s">
        <v>208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200">
        <v>230</v>
      </c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2"/>
      <c r="BN28" s="207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9"/>
      <c r="CC28" s="200"/>
      <c r="CD28" s="201"/>
      <c r="CE28" s="201"/>
      <c r="CF28" s="201"/>
      <c r="CG28" s="201"/>
      <c r="CH28" s="201"/>
      <c r="CI28" s="201"/>
      <c r="CJ28" s="201"/>
      <c r="CK28" s="201"/>
      <c r="CL28" s="201"/>
      <c r="CM28" s="66"/>
      <c r="CN28" s="66"/>
      <c r="CO28" s="66"/>
      <c r="CP28" s="66"/>
      <c r="CQ28" s="66"/>
      <c r="CR28" s="179">
        <f t="shared" si="1"/>
        <v>365000</v>
      </c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1"/>
      <c r="DG28" s="223">
        <f>DG30+DG31+DG32</f>
        <v>354000</v>
      </c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94">
        <f>DV30+DV31+DV32</f>
        <v>0</v>
      </c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6"/>
      <c r="EJ28" s="179">
        <f>EJ30+EJ31+EJ32</f>
        <v>0</v>
      </c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1"/>
      <c r="EZ28" s="179">
        <f>EZ30+EZ31+EZ32</f>
        <v>0</v>
      </c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1"/>
      <c r="FO28" s="179">
        <f>FO30+FO31+FO32</f>
        <v>11000</v>
      </c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1"/>
      <c r="GC28" s="234">
        <f>GC30+GC31+GC32</f>
        <v>0</v>
      </c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</row>
    <row r="29" spans="1:198" s="5" customFormat="1" ht="15" customHeight="1">
      <c r="A29" s="35"/>
      <c r="B29" s="141" t="s">
        <v>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00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2"/>
      <c r="BN29" s="207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  <c r="CC29" s="200"/>
      <c r="CD29" s="201"/>
      <c r="CE29" s="201"/>
      <c r="CF29" s="201"/>
      <c r="CG29" s="201"/>
      <c r="CH29" s="201"/>
      <c r="CI29" s="201"/>
      <c r="CJ29" s="201"/>
      <c r="CK29" s="201"/>
      <c r="CL29" s="201"/>
      <c r="CM29" s="66"/>
      <c r="CN29" s="66"/>
      <c r="CO29" s="66"/>
      <c r="CP29" s="66"/>
      <c r="CQ29" s="66"/>
      <c r="CR29" s="179">
        <f t="shared" si="1"/>
        <v>0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1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194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6"/>
      <c r="EJ29" s="179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1"/>
      <c r="EZ29" s="179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1"/>
      <c r="FO29" s="179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1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</row>
    <row r="30" spans="1:198" s="5" customFormat="1" ht="15" customHeight="1">
      <c r="A30" s="35"/>
      <c r="B30" s="136" t="s">
        <v>209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7"/>
      <c r="AY30" s="200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7" t="s">
        <v>212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  <c r="CC30" s="200">
        <v>290</v>
      </c>
      <c r="CD30" s="201"/>
      <c r="CE30" s="201"/>
      <c r="CF30" s="201"/>
      <c r="CG30" s="201"/>
      <c r="CH30" s="201"/>
      <c r="CI30" s="201"/>
      <c r="CJ30" s="201"/>
      <c r="CK30" s="201"/>
      <c r="CL30" s="201"/>
      <c r="CM30" s="66"/>
      <c r="CN30" s="66"/>
      <c r="CO30" s="66"/>
      <c r="CP30" s="66"/>
      <c r="CQ30" s="66"/>
      <c r="CR30" s="179">
        <f t="shared" si="1"/>
        <v>354000</v>
      </c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1"/>
      <c r="DG30" s="223">
        <v>354000</v>
      </c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194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6"/>
      <c r="EJ30" s="179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179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1"/>
      <c r="FO30" s="179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1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</row>
    <row r="31" spans="1:198" s="5" customFormat="1" ht="13.5" customHeight="1">
      <c r="A31" s="35"/>
      <c r="B31" s="136" t="s">
        <v>210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  <c r="AY31" s="200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2"/>
      <c r="BN31" s="207" t="s">
        <v>213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C31" s="200">
        <v>290</v>
      </c>
      <c r="CD31" s="201"/>
      <c r="CE31" s="201"/>
      <c r="CF31" s="201"/>
      <c r="CG31" s="201"/>
      <c r="CH31" s="201"/>
      <c r="CI31" s="201"/>
      <c r="CJ31" s="201"/>
      <c r="CK31" s="201"/>
      <c r="CL31" s="201"/>
      <c r="CM31" s="66"/>
      <c r="CN31" s="66"/>
      <c r="CO31" s="66"/>
      <c r="CP31" s="66"/>
      <c r="CQ31" s="66"/>
      <c r="CR31" s="179">
        <f t="shared" si="1"/>
        <v>2000</v>
      </c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1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194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6"/>
      <c r="EJ31" s="179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1"/>
      <c r="EZ31" s="179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1"/>
      <c r="FO31" s="179">
        <v>2000</v>
      </c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1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</row>
    <row r="32" spans="1:198" s="5" customFormat="1" ht="15" customHeight="1">
      <c r="A32" s="35"/>
      <c r="B32" s="136" t="s">
        <v>211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200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2"/>
      <c r="BN32" s="207" t="s">
        <v>214</v>
      </c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00">
        <v>290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66"/>
      <c r="CN32" s="66"/>
      <c r="CO32" s="66"/>
      <c r="CP32" s="66"/>
      <c r="CQ32" s="66"/>
      <c r="CR32" s="179">
        <f t="shared" si="1"/>
        <v>9000</v>
      </c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1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194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6"/>
      <c r="EJ32" s="179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1"/>
      <c r="EZ32" s="179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1"/>
      <c r="FO32" s="179">
        <v>9000</v>
      </c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1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</row>
    <row r="33" spans="1:198" s="5" customFormat="1" ht="18" customHeight="1">
      <c r="A33" s="35"/>
      <c r="B33" s="141" t="s">
        <v>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200">
        <v>240</v>
      </c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2"/>
      <c r="BN33" s="207">
        <v>240</v>
      </c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9"/>
      <c r="CC33" s="200"/>
      <c r="CD33" s="201"/>
      <c r="CE33" s="201"/>
      <c r="CF33" s="201"/>
      <c r="CG33" s="201"/>
      <c r="CH33" s="201"/>
      <c r="CI33" s="201"/>
      <c r="CJ33" s="201"/>
      <c r="CK33" s="201"/>
      <c r="CL33" s="201"/>
      <c r="CM33" s="66"/>
      <c r="CN33" s="66"/>
      <c r="CO33" s="66"/>
      <c r="CP33" s="66"/>
      <c r="CQ33" s="66"/>
      <c r="CR33" s="179">
        <f>CR35</f>
        <v>0</v>
      </c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223">
        <f>DG35</f>
        <v>0</v>
      </c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194">
        <f>DU35</f>
        <v>0</v>
      </c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6"/>
      <c r="EJ33" s="179">
        <f>EJ35</f>
        <v>0</v>
      </c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1"/>
      <c r="EZ33" s="179">
        <f>EZ35</f>
        <v>0</v>
      </c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1"/>
      <c r="FO33" s="179">
        <f>FO35</f>
        <v>0</v>
      </c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1"/>
      <c r="GC33" s="234">
        <f>GD35</f>
        <v>0</v>
      </c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</row>
    <row r="34" spans="1:198" s="5" customFormat="1" ht="14.25" customHeight="1">
      <c r="A34" s="35"/>
      <c r="B34" s="141" t="s">
        <v>1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2"/>
      <c r="AY34" s="200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2"/>
      <c r="BN34" s="207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9"/>
      <c r="CC34" s="200"/>
      <c r="CD34" s="201"/>
      <c r="CE34" s="201"/>
      <c r="CF34" s="201"/>
      <c r="CG34" s="201"/>
      <c r="CH34" s="201"/>
      <c r="CI34" s="201"/>
      <c r="CJ34" s="201"/>
      <c r="CK34" s="201"/>
      <c r="CL34" s="201"/>
      <c r="CM34" s="66"/>
      <c r="CN34" s="66"/>
      <c r="CO34" s="66"/>
      <c r="CP34" s="66"/>
      <c r="CQ34" s="66"/>
      <c r="CR34" s="179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194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6"/>
      <c r="EJ34" s="179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1"/>
      <c r="EZ34" s="179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1"/>
      <c r="FO34" s="179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1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</row>
    <row r="35" spans="1:198" s="5" customFormat="1" ht="30" customHeight="1">
      <c r="A35" s="35"/>
      <c r="B35" s="136" t="s">
        <v>47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7"/>
      <c r="AY35" s="200"/>
      <c r="AZ35" s="201"/>
      <c r="BA35" s="201"/>
      <c r="BB35" s="201"/>
      <c r="BC35" s="201"/>
      <c r="BD35" s="201"/>
      <c r="BE35" s="201"/>
      <c r="BF35" s="201"/>
      <c r="BG35" s="201"/>
      <c r="BH35" s="50"/>
      <c r="BI35" s="50"/>
      <c r="BJ35" s="50"/>
      <c r="BK35" s="50"/>
      <c r="BL35" s="50"/>
      <c r="BM35" s="51"/>
      <c r="BN35" s="207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9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66"/>
      <c r="CN35" s="66"/>
      <c r="CO35" s="66"/>
      <c r="CP35" s="66"/>
      <c r="CQ35" s="66"/>
      <c r="CR35" s="179">
        <f>DG35+DU35+EJ35+EZ35+FO35</f>
        <v>0</v>
      </c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80"/>
      <c r="DE35" s="80"/>
      <c r="DF35" s="81"/>
      <c r="DG35" s="194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6"/>
      <c r="DU35" s="194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6"/>
      <c r="EJ35" s="179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80"/>
      <c r="EW35" s="80"/>
      <c r="EX35" s="80"/>
      <c r="EY35" s="81"/>
      <c r="EZ35" s="179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1"/>
      <c r="FO35" s="179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81"/>
      <c r="GC35" s="82"/>
      <c r="GD35" s="179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1"/>
      <c r="GP35" s="82"/>
    </row>
    <row r="36" spans="1:198" s="5" customFormat="1" ht="30" customHeight="1">
      <c r="A36" s="281" t="s">
        <v>148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00">
        <v>250</v>
      </c>
      <c r="AZ36" s="201"/>
      <c r="BA36" s="201"/>
      <c r="BB36" s="201"/>
      <c r="BC36" s="201"/>
      <c r="BD36" s="201"/>
      <c r="BE36" s="201"/>
      <c r="BF36" s="201"/>
      <c r="BG36" s="201"/>
      <c r="BH36" s="50"/>
      <c r="BI36" s="50"/>
      <c r="BJ36" s="50"/>
      <c r="BK36" s="50"/>
      <c r="BL36" s="50"/>
      <c r="BM36" s="51"/>
      <c r="BN36" s="207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9"/>
      <c r="CC36" s="200"/>
      <c r="CD36" s="201"/>
      <c r="CE36" s="201"/>
      <c r="CF36" s="201"/>
      <c r="CG36" s="201"/>
      <c r="CH36" s="201"/>
      <c r="CI36" s="201"/>
      <c r="CJ36" s="50"/>
      <c r="CK36" s="50"/>
      <c r="CL36" s="50"/>
      <c r="CM36" s="66"/>
      <c r="CN36" s="66"/>
      <c r="CO36" s="66"/>
      <c r="CP36" s="66"/>
      <c r="CQ36" s="66"/>
      <c r="CR36" s="179">
        <f>DG36+DU36+EJ36+EZ36+FO36</f>
        <v>0</v>
      </c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80"/>
      <c r="DE36" s="80"/>
      <c r="DF36" s="81"/>
      <c r="DG36" s="194">
        <f>DG38+DG39</f>
        <v>0</v>
      </c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6"/>
      <c r="DU36" s="194">
        <f>DU38+DU39</f>
        <v>0</v>
      </c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6"/>
      <c r="EJ36" s="179">
        <f>EJ38+EJ39</f>
        <v>0</v>
      </c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80"/>
      <c r="EW36" s="80"/>
      <c r="EX36" s="80"/>
      <c r="EY36" s="81"/>
      <c r="EZ36" s="179">
        <f>EZ38+EZ39</f>
        <v>0</v>
      </c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1"/>
      <c r="FO36" s="179">
        <f>FO38+FO39</f>
        <v>0</v>
      </c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81"/>
      <c r="GC36" s="82"/>
      <c r="GD36" s="179">
        <f>GD38+GD39</f>
        <v>0</v>
      </c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1"/>
      <c r="GP36" s="82"/>
    </row>
    <row r="37" spans="1:198" s="5" customFormat="1" ht="18.75" customHeight="1">
      <c r="A37" s="74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00"/>
      <c r="AZ37" s="201"/>
      <c r="BA37" s="201"/>
      <c r="BB37" s="201"/>
      <c r="BC37" s="201"/>
      <c r="BD37" s="201"/>
      <c r="BE37" s="201"/>
      <c r="BF37" s="201"/>
      <c r="BG37" s="201"/>
      <c r="BH37" s="50"/>
      <c r="BI37" s="50"/>
      <c r="BJ37" s="50"/>
      <c r="BK37" s="50"/>
      <c r="BL37" s="50"/>
      <c r="BM37" s="51"/>
      <c r="BN37" s="207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00"/>
      <c r="CD37" s="201"/>
      <c r="CE37" s="201"/>
      <c r="CF37" s="201"/>
      <c r="CG37" s="201"/>
      <c r="CH37" s="201"/>
      <c r="CI37" s="201"/>
      <c r="CJ37" s="50"/>
      <c r="CK37" s="50"/>
      <c r="CL37" s="50"/>
      <c r="CM37" s="66"/>
      <c r="CN37" s="66"/>
      <c r="CO37" s="66"/>
      <c r="CP37" s="66"/>
      <c r="CQ37" s="66"/>
      <c r="CR37" s="179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80"/>
      <c r="DE37" s="80"/>
      <c r="DF37" s="81"/>
      <c r="DG37" s="194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6"/>
      <c r="DU37" s="194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6"/>
      <c r="EJ37" s="179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80"/>
      <c r="EW37" s="80"/>
      <c r="EX37" s="80"/>
      <c r="EY37" s="81"/>
      <c r="EZ37" s="179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1"/>
      <c r="FO37" s="179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81"/>
      <c r="GC37" s="82"/>
      <c r="GD37" s="179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1"/>
      <c r="GP37" s="82"/>
    </row>
    <row r="38" spans="1:198" s="5" customFormat="1" ht="18.75" customHeight="1">
      <c r="A38" s="74"/>
      <c r="B38" s="136" t="s">
        <v>215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200"/>
      <c r="AZ38" s="201"/>
      <c r="BA38" s="201"/>
      <c r="BB38" s="201"/>
      <c r="BC38" s="201"/>
      <c r="BD38" s="201"/>
      <c r="BE38" s="201"/>
      <c r="BF38" s="201"/>
      <c r="BG38" s="201"/>
      <c r="BH38" s="50"/>
      <c r="BI38" s="50"/>
      <c r="BJ38" s="50"/>
      <c r="BK38" s="50"/>
      <c r="BL38" s="50"/>
      <c r="BM38" s="51"/>
      <c r="BN38" s="207" t="s">
        <v>217</v>
      </c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9"/>
      <c r="CC38" s="200">
        <v>290</v>
      </c>
      <c r="CD38" s="201"/>
      <c r="CE38" s="201"/>
      <c r="CF38" s="201"/>
      <c r="CG38" s="201"/>
      <c r="CH38" s="201"/>
      <c r="CI38" s="201"/>
      <c r="CJ38" s="50"/>
      <c r="CK38" s="50"/>
      <c r="CL38" s="50"/>
      <c r="CM38" s="66"/>
      <c r="CN38" s="66"/>
      <c r="CO38" s="66"/>
      <c r="CP38" s="66"/>
      <c r="CQ38" s="66"/>
      <c r="CR38" s="179">
        <f>DG38+DU38+EJ38+EZ38+FO38</f>
        <v>0</v>
      </c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80"/>
      <c r="DE38" s="80"/>
      <c r="DF38" s="81"/>
      <c r="DG38" s="194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6"/>
      <c r="DU38" s="194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6"/>
      <c r="EJ38" s="179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80"/>
      <c r="EW38" s="80"/>
      <c r="EX38" s="80"/>
      <c r="EY38" s="81"/>
      <c r="EZ38" s="179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1"/>
      <c r="FO38" s="179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81"/>
      <c r="GC38" s="82"/>
      <c r="GD38" s="179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1"/>
      <c r="GP38" s="82"/>
    </row>
    <row r="39" spans="1:198" s="5" customFormat="1" ht="18" customHeight="1">
      <c r="A39" s="74"/>
      <c r="B39" s="136" t="s">
        <v>216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7"/>
      <c r="AY39" s="200"/>
      <c r="AZ39" s="201"/>
      <c r="BA39" s="201"/>
      <c r="BB39" s="201"/>
      <c r="BC39" s="201"/>
      <c r="BD39" s="201"/>
      <c r="BE39" s="201"/>
      <c r="BF39" s="201"/>
      <c r="BG39" s="201"/>
      <c r="BH39" s="50"/>
      <c r="BI39" s="50"/>
      <c r="BJ39" s="50"/>
      <c r="BK39" s="50"/>
      <c r="BL39" s="50"/>
      <c r="BM39" s="51"/>
      <c r="BN39" s="207" t="s">
        <v>218</v>
      </c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9"/>
      <c r="CC39" s="200">
        <v>290</v>
      </c>
      <c r="CD39" s="201"/>
      <c r="CE39" s="201"/>
      <c r="CF39" s="201"/>
      <c r="CG39" s="201"/>
      <c r="CH39" s="201"/>
      <c r="CI39" s="201"/>
      <c r="CJ39" s="50"/>
      <c r="CK39" s="50"/>
      <c r="CL39" s="50"/>
      <c r="CM39" s="66"/>
      <c r="CN39" s="66"/>
      <c r="CO39" s="66"/>
      <c r="CP39" s="66"/>
      <c r="CQ39" s="66"/>
      <c r="CR39" s="179">
        <f>DG39+DU39+EJ39+EZ39+FO39</f>
        <v>0</v>
      </c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80"/>
      <c r="DE39" s="80"/>
      <c r="DF39" s="81"/>
      <c r="DG39" s="194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6"/>
      <c r="DU39" s="194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6"/>
      <c r="EJ39" s="179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80"/>
      <c r="EW39" s="80"/>
      <c r="EX39" s="80"/>
      <c r="EY39" s="81"/>
      <c r="EZ39" s="179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1"/>
      <c r="FO39" s="179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81"/>
      <c r="GC39" s="82"/>
      <c r="GD39" s="179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1"/>
      <c r="GP39" s="82"/>
    </row>
    <row r="40" spans="1:198" s="5" customFormat="1" ht="13.5" customHeight="1">
      <c r="A40" s="35"/>
      <c r="B40" s="141" t="s">
        <v>149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2"/>
      <c r="AY40" s="200">
        <v>260</v>
      </c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2"/>
      <c r="BN40" s="207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  <c r="CC40" s="200"/>
      <c r="CD40" s="201"/>
      <c r="CE40" s="201"/>
      <c r="CF40" s="201"/>
      <c r="CG40" s="201"/>
      <c r="CH40" s="201"/>
      <c r="CI40" s="201"/>
      <c r="CJ40" s="201"/>
      <c r="CK40" s="201"/>
      <c r="CL40" s="201"/>
      <c r="CM40" s="66"/>
      <c r="CN40" s="66"/>
      <c r="CO40" s="66"/>
      <c r="CP40" s="66"/>
      <c r="CQ40" s="66"/>
      <c r="CR40" s="179">
        <f>CR42+CR43+CR44+CR45+CR46+CR47+CR48+CR49</f>
        <v>4045000</v>
      </c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1"/>
      <c r="DG40" s="223">
        <f>DG42+DG43+DG44+DG45+DG46+DG47+DG48+DG49</f>
        <v>1867000</v>
      </c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194">
        <f>DV42+DV43+DV44+DV45+DV46+DV47+DV48+DV49</f>
        <v>115000</v>
      </c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6"/>
      <c r="EJ40" s="179">
        <f>EJ42+EJ43+EJ44+EJ45+EJ46+EJ47+EJ48+EJ49</f>
        <v>0</v>
      </c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1"/>
      <c r="EZ40" s="179">
        <f>EZ42+EZ43+EZ44+EZ45+EZ46+EZ47+EZ48+EZ49</f>
        <v>0</v>
      </c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1"/>
      <c r="FO40" s="179">
        <f>FO42+FO43+FO44+FO45+FO46+FO47+FO48+FO49</f>
        <v>2063000</v>
      </c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1"/>
      <c r="GC40" s="234">
        <f>GD42+GD43+GD44+GD45+GD46+GD47+GD48+GD49</f>
        <v>0</v>
      </c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</row>
    <row r="41" spans="1:198" s="5" customFormat="1" ht="14.25" customHeight="1">
      <c r="A41" s="35"/>
      <c r="B41" s="141" t="s">
        <v>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2"/>
      <c r="AY41" s="200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2"/>
      <c r="BN41" s="207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  <c r="CC41" s="200"/>
      <c r="CD41" s="201"/>
      <c r="CE41" s="201"/>
      <c r="CF41" s="201"/>
      <c r="CG41" s="201"/>
      <c r="CH41" s="201"/>
      <c r="CI41" s="201"/>
      <c r="CJ41" s="201"/>
      <c r="CK41" s="201"/>
      <c r="CL41" s="201"/>
      <c r="CM41" s="66"/>
      <c r="CN41" s="66"/>
      <c r="CO41" s="66"/>
      <c r="CP41" s="66"/>
      <c r="CQ41" s="66"/>
      <c r="CR41" s="179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1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194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6"/>
      <c r="EJ41" s="179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1"/>
      <c r="EZ41" s="179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1"/>
      <c r="FO41" s="179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1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</row>
    <row r="42" spans="1:198" s="5" customFormat="1" ht="14.25" customHeight="1">
      <c r="A42" s="35"/>
      <c r="B42" s="136" t="s">
        <v>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200"/>
      <c r="AZ42" s="201"/>
      <c r="BA42" s="201"/>
      <c r="BB42" s="201"/>
      <c r="BC42" s="201"/>
      <c r="BD42" s="201"/>
      <c r="BE42" s="201"/>
      <c r="BF42" s="201"/>
      <c r="BG42" s="201"/>
      <c r="BH42" s="50"/>
      <c r="BI42" s="50"/>
      <c r="BJ42" s="50"/>
      <c r="BK42" s="50"/>
      <c r="BL42" s="50"/>
      <c r="BM42" s="51"/>
      <c r="BN42" s="207" t="s">
        <v>221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  <c r="CC42" s="200">
        <v>221</v>
      </c>
      <c r="CD42" s="201"/>
      <c r="CE42" s="201"/>
      <c r="CF42" s="201"/>
      <c r="CG42" s="201"/>
      <c r="CH42" s="201"/>
      <c r="CI42" s="201"/>
      <c r="CJ42" s="50"/>
      <c r="CK42" s="50"/>
      <c r="CL42" s="50"/>
      <c r="CM42" s="66"/>
      <c r="CN42" s="66"/>
      <c r="CO42" s="66"/>
      <c r="CP42" s="66"/>
      <c r="CQ42" s="66"/>
      <c r="CR42" s="179">
        <f>DG42+DV42+EJ42+EZ42+FO42</f>
        <v>54000</v>
      </c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80"/>
      <c r="DE42" s="80"/>
      <c r="DF42" s="81"/>
      <c r="DG42" s="194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6"/>
      <c r="DU42" s="95"/>
      <c r="DV42" s="194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6"/>
      <c r="EJ42" s="179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80"/>
      <c r="EW42" s="80"/>
      <c r="EX42" s="80"/>
      <c r="EY42" s="81"/>
      <c r="EZ42" s="179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1"/>
      <c r="FO42" s="179">
        <v>54000</v>
      </c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1"/>
      <c r="GC42" s="82"/>
      <c r="GD42" s="179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1"/>
      <c r="GP42" s="82"/>
    </row>
    <row r="43" spans="1:198" s="5" customFormat="1" ht="14.25" customHeight="1">
      <c r="A43" s="35"/>
      <c r="B43" s="136" t="s">
        <v>40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7"/>
      <c r="AY43" s="200"/>
      <c r="AZ43" s="201"/>
      <c r="BA43" s="201"/>
      <c r="BB43" s="201"/>
      <c r="BC43" s="201"/>
      <c r="BD43" s="201"/>
      <c r="BE43" s="201"/>
      <c r="BF43" s="201"/>
      <c r="BG43" s="201"/>
      <c r="BH43" s="50"/>
      <c r="BI43" s="50"/>
      <c r="BJ43" s="50"/>
      <c r="BK43" s="50"/>
      <c r="BL43" s="50"/>
      <c r="BM43" s="51"/>
      <c r="BN43" s="207" t="s">
        <v>221</v>
      </c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  <c r="CC43" s="200">
        <v>222</v>
      </c>
      <c r="CD43" s="201"/>
      <c r="CE43" s="201"/>
      <c r="CF43" s="201"/>
      <c r="CG43" s="201"/>
      <c r="CH43" s="201"/>
      <c r="CI43" s="201"/>
      <c r="CJ43" s="50"/>
      <c r="CK43" s="50"/>
      <c r="CL43" s="50"/>
      <c r="CM43" s="66"/>
      <c r="CN43" s="66"/>
      <c r="CO43" s="66"/>
      <c r="CP43" s="66"/>
      <c r="CQ43" s="66"/>
      <c r="CR43" s="179">
        <f aca="true" t="shared" si="2" ref="CR43:CR49">DG43+DV43+EJ43+EZ43+FO43</f>
        <v>18000</v>
      </c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80"/>
      <c r="DE43" s="80"/>
      <c r="DF43" s="81"/>
      <c r="DG43" s="194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6"/>
      <c r="DU43" s="95"/>
      <c r="DV43" s="194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6"/>
      <c r="EJ43" s="179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80"/>
      <c r="EW43" s="80"/>
      <c r="EX43" s="80"/>
      <c r="EY43" s="81"/>
      <c r="EZ43" s="179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1"/>
      <c r="FO43" s="179">
        <v>18000</v>
      </c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1"/>
      <c r="GC43" s="82"/>
      <c r="GD43" s="179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1"/>
      <c r="GP43" s="82"/>
    </row>
    <row r="44" spans="1:198" s="5" customFormat="1" ht="14.25" customHeight="1">
      <c r="A44" s="35"/>
      <c r="B44" s="136" t="s">
        <v>41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200"/>
      <c r="AZ44" s="201"/>
      <c r="BA44" s="201"/>
      <c r="BB44" s="201"/>
      <c r="BC44" s="201"/>
      <c r="BD44" s="201"/>
      <c r="BE44" s="201"/>
      <c r="BF44" s="201"/>
      <c r="BG44" s="201"/>
      <c r="BH44" s="50"/>
      <c r="BI44" s="50"/>
      <c r="BJ44" s="50"/>
      <c r="BK44" s="50"/>
      <c r="BL44" s="50"/>
      <c r="BM44" s="51"/>
      <c r="BN44" s="207" t="s">
        <v>221</v>
      </c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9"/>
      <c r="CC44" s="200">
        <v>223</v>
      </c>
      <c r="CD44" s="201"/>
      <c r="CE44" s="201"/>
      <c r="CF44" s="201"/>
      <c r="CG44" s="201"/>
      <c r="CH44" s="201"/>
      <c r="CI44" s="201"/>
      <c r="CJ44" s="50"/>
      <c r="CK44" s="50"/>
      <c r="CL44" s="50"/>
      <c r="CM44" s="66"/>
      <c r="CN44" s="66"/>
      <c r="CO44" s="66"/>
      <c r="CP44" s="66"/>
      <c r="CQ44" s="66"/>
      <c r="CR44" s="179">
        <f t="shared" si="2"/>
        <v>2154000</v>
      </c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80"/>
      <c r="DE44" s="80"/>
      <c r="DF44" s="81"/>
      <c r="DG44" s="194">
        <v>1841000</v>
      </c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6"/>
      <c r="DU44" s="95"/>
      <c r="DV44" s="194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6"/>
      <c r="EJ44" s="179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80"/>
      <c r="EW44" s="80"/>
      <c r="EX44" s="80"/>
      <c r="EY44" s="81"/>
      <c r="EZ44" s="179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1"/>
      <c r="FO44" s="179">
        <v>313000</v>
      </c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1"/>
      <c r="GC44" s="82"/>
      <c r="GD44" s="179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1"/>
      <c r="GP44" s="82"/>
    </row>
    <row r="45" spans="1:198" s="5" customFormat="1" ht="14.25" customHeight="1">
      <c r="A45" s="35"/>
      <c r="B45" s="136" t="s">
        <v>42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7"/>
      <c r="AY45" s="200"/>
      <c r="AZ45" s="201"/>
      <c r="BA45" s="201"/>
      <c r="BB45" s="201"/>
      <c r="BC45" s="201"/>
      <c r="BD45" s="201"/>
      <c r="BE45" s="201"/>
      <c r="BF45" s="201"/>
      <c r="BG45" s="201"/>
      <c r="BH45" s="50"/>
      <c r="BI45" s="50"/>
      <c r="BJ45" s="50"/>
      <c r="BK45" s="50"/>
      <c r="BL45" s="50"/>
      <c r="BM45" s="51"/>
      <c r="BN45" s="207" t="s">
        <v>221</v>
      </c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9"/>
      <c r="CC45" s="200">
        <v>225</v>
      </c>
      <c r="CD45" s="201"/>
      <c r="CE45" s="201"/>
      <c r="CF45" s="201"/>
      <c r="CG45" s="201"/>
      <c r="CH45" s="201"/>
      <c r="CI45" s="201"/>
      <c r="CJ45" s="50"/>
      <c r="CK45" s="50"/>
      <c r="CL45" s="50"/>
      <c r="CM45" s="66"/>
      <c r="CN45" s="66"/>
      <c r="CO45" s="66"/>
      <c r="CP45" s="66"/>
      <c r="CQ45" s="66"/>
      <c r="CR45" s="179">
        <f t="shared" si="2"/>
        <v>654000</v>
      </c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80"/>
      <c r="DE45" s="80"/>
      <c r="DF45" s="81"/>
      <c r="DG45" s="194">
        <v>1000</v>
      </c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6"/>
      <c r="DU45" s="95"/>
      <c r="DV45" s="194">
        <v>3000</v>
      </c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6"/>
      <c r="EJ45" s="179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80"/>
      <c r="EW45" s="80"/>
      <c r="EX45" s="80"/>
      <c r="EY45" s="81"/>
      <c r="EZ45" s="179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1"/>
      <c r="FO45" s="179">
        <v>650000</v>
      </c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1"/>
      <c r="GC45" s="82"/>
      <c r="GD45" s="179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1"/>
      <c r="GP45" s="82"/>
    </row>
    <row r="46" spans="1:198" s="5" customFormat="1" ht="14.25" customHeight="1">
      <c r="A46" s="35"/>
      <c r="B46" s="136" t="s">
        <v>43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7"/>
      <c r="AY46" s="200"/>
      <c r="AZ46" s="201"/>
      <c r="BA46" s="201"/>
      <c r="BB46" s="201"/>
      <c r="BC46" s="201"/>
      <c r="BD46" s="201"/>
      <c r="BE46" s="201"/>
      <c r="BF46" s="201"/>
      <c r="BG46" s="201"/>
      <c r="BH46" s="50"/>
      <c r="BI46" s="50"/>
      <c r="BJ46" s="50"/>
      <c r="BK46" s="50"/>
      <c r="BL46" s="50"/>
      <c r="BM46" s="51"/>
      <c r="BN46" s="207" t="s">
        <v>221</v>
      </c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  <c r="CC46" s="200">
        <v>226</v>
      </c>
      <c r="CD46" s="201"/>
      <c r="CE46" s="201"/>
      <c r="CF46" s="201"/>
      <c r="CG46" s="201"/>
      <c r="CH46" s="201"/>
      <c r="CI46" s="201"/>
      <c r="CJ46" s="50"/>
      <c r="CK46" s="50"/>
      <c r="CL46" s="50"/>
      <c r="CM46" s="66"/>
      <c r="CN46" s="66"/>
      <c r="CO46" s="66"/>
      <c r="CP46" s="66"/>
      <c r="CQ46" s="66"/>
      <c r="CR46" s="179">
        <f t="shared" si="2"/>
        <v>901000</v>
      </c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80"/>
      <c r="DE46" s="80"/>
      <c r="DF46" s="81"/>
      <c r="DG46" s="194">
        <v>1000</v>
      </c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6"/>
      <c r="DU46" s="95"/>
      <c r="DV46" s="194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6"/>
      <c r="EJ46" s="179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80"/>
      <c r="EW46" s="80"/>
      <c r="EX46" s="80"/>
      <c r="EY46" s="81"/>
      <c r="EZ46" s="179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1"/>
      <c r="FO46" s="179">
        <v>900000</v>
      </c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1"/>
      <c r="GC46" s="82"/>
      <c r="GD46" s="179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1"/>
      <c r="GP46" s="82"/>
    </row>
    <row r="47" spans="1:198" s="5" customFormat="1" ht="14.25" customHeight="1">
      <c r="A47" s="35"/>
      <c r="B47" s="136" t="s">
        <v>219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7"/>
      <c r="AY47" s="200"/>
      <c r="AZ47" s="201"/>
      <c r="BA47" s="201"/>
      <c r="BB47" s="201"/>
      <c r="BC47" s="201"/>
      <c r="BD47" s="201"/>
      <c r="BE47" s="201"/>
      <c r="BF47" s="201"/>
      <c r="BG47" s="201"/>
      <c r="BH47" s="50"/>
      <c r="BI47" s="50"/>
      <c r="BJ47" s="50"/>
      <c r="BK47" s="50"/>
      <c r="BL47" s="50"/>
      <c r="BM47" s="51"/>
      <c r="BN47" s="207" t="s">
        <v>221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C47" s="200">
        <v>290</v>
      </c>
      <c r="CD47" s="201"/>
      <c r="CE47" s="201"/>
      <c r="CF47" s="201"/>
      <c r="CG47" s="201"/>
      <c r="CH47" s="201"/>
      <c r="CI47" s="201"/>
      <c r="CJ47" s="50"/>
      <c r="CK47" s="50"/>
      <c r="CL47" s="50"/>
      <c r="CM47" s="66"/>
      <c r="CN47" s="66"/>
      <c r="CO47" s="66"/>
      <c r="CP47" s="66"/>
      <c r="CQ47" s="66"/>
      <c r="CR47" s="179">
        <f t="shared" si="2"/>
        <v>116700</v>
      </c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80"/>
      <c r="DE47" s="80"/>
      <c r="DF47" s="81"/>
      <c r="DG47" s="194">
        <v>5000</v>
      </c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95"/>
      <c r="DV47" s="194">
        <v>100000</v>
      </c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6"/>
      <c r="EJ47" s="179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80"/>
      <c r="EW47" s="80"/>
      <c r="EX47" s="80"/>
      <c r="EY47" s="81"/>
      <c r="EZ47" s="179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1"/>
      <c r="FO47" s="179">
        <v>11700</v>
      </c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1"/>
      <c r="GC47" s="82"/>
      <c r="GD47" s="179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1"/>
      <c r="GP47" s="82"/>
    </row>
    <row r="48" spans="1:198" s="5" customFormat="1" ht="14.25" customHeight="1">
      <c r="A48" s="35"/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7"/>
      <c r="AY48" s="200"/>
      <c r="AZ48" s="201"/>
      <c r="BA48" s="201"/>
      <c r="BB48" s="201"/>
      <c r="BC48" s="201"/>
      <c r="BD48" s="201"/>
      <c r="BE48" s="201"/>
      <c r="BF48" s="201"/>
      <c r="BG48" s="201"/>
      <c r="BH48" s="50"/>
      <c r="BI48" s="50"/>
      <c r="BJ48" s="50"/>
      <c r="BK48" s="50"/>
      <c r="BL48" s="50"/>
      <c r="BM48" s="51"/>
      <c r="BN48" s="207" t="s">
        <v>221</v>
      </c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9"/>
      <c r="CC48" s="200">
        <v>310</v>
      </c>
      <c r="CD48" s="201"/>
      <c r="CE48" s="201"/>
      <c r="CF48" s="201"/>
      <c r="CG48" s="201"/>
      <c r="CH48" s="201"/>
      <c r="CI48" s="201"/>
      <c r="CJ48" s="50"/>
      <c r="CK48" s="50"/>
      <c r="CL48" s="50"/>
      <c r="CM48" s="66"/>
      <c r="CN48" s="66"/>
      <c r="CO48" s="66"/>
      <c r="CP48" s="66"/>
      <c r="CQ48" s="66"/>
      <c r="CR48" s="179">
        <f t="shared" si="2"/>
        <v>73000</v>
      </c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80"/>
      <c r="DE48" s="80"/>
      <c r="DF48" s="81"/>
      <c r="DG48" s="194">
        <v>1000</v>
      </c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95"/>
      <c r="DV48" s="194">
        <v>4000</v>
      </c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6"/>
      <c r="EJ48" s="179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80"/>
      <c r="EW48" s="80"/>
      <c r="EX48" s="80"/>
      <c r="EY48" s="81"/>
      <c r="EZ48" s="179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1"/>
      <c r="FO48" s="179">
        <v>68000</v>
      </c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1"/>
      <c r="GC48" s="82"/>
      <c r="GD48" s="179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1"/>
      <c r="GP48" s="82"/>
    </row>
    <row r="49" spans="1:198" s="5" customFormat="1" ht="14.25" customHeight="1">
      <c r="A49" s="35"/>
      <c r="B49" s="136" t="s">
        <v>220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7"/>
      <c r="AY49" s="200"/>
      <c r="AZ49" s="201"/>
      <c r="BA49" s="201"/>
      <c r="BB49" s="201"/>
      <c r="BC49" s="201"/>
      <c r="BD49" s="201"/>
      <c r="BE49" s="201"/>
      <c r="BF49" s="201"/>
      <c r="BG49" s="201"/>
      <c r="BH49" s="50"/>
      <c r="BI49" s="50"/>
      <c r="BJ49" s="50"/>
      <c r="BK49" s="50"/>
      <c r="BL49" s="50"/>
      <c r="BM49" s="51"/>
      <c r="BN49" s="207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  <c r="CC49" s="200">
        <v>340</v>
      </c>
      <c r="CD49" s="201"/>
      <c r="CE49" s="201"/>
      <c r="CF49" s="201"/>
      <c r="CG49" s="201"/>
      <c r="CH49" s="201"/>
      <c r="CI49" s="201"/>
      <c r="CJ49" s="50"/>
      <c r="CK49" s="50"/>
      <c r="CL49" s="50"/>
      <c r="CM49" s="66"/>
      <c r="CN49" s="66"/>
      <c r="CO49" s="66"/>
      <c r="CP49" s="66"/>
      <c r="CQ49" s="66"/>
      <c r="CR49" s="179">
        <f t="shared" si="2"/>
        <v>74300</v>
      </c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80"/>
      <c r="DE49" s="80"/>
      <c r="DF49" s="81"/>
      <c r="DG49" s="194">
        <v>18000</v>
      </c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6"/>
      <c r="DU49" s="95"/>
      <c r="DV49" s="194">
        <v>8000</v>
      </c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6"/>
      <c r="EJ49" s="179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80"/>
      <c r="EW49" s="80"/>
      <c r="EX49" s="80"/>
      <c r="EY49" s="81"/>
      <c r="EZ49" s="179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1"/>
      <c r="FO49" s="179">
        <v>48300</v>
      </c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1"/>
      <c r="GC49" s="82"/>
      <c r="GD49" s="179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1"/>
      <c r="GP49" s="82"/>
    </row>
    <row r="50" spans="1:198" s="5" customFormat="1" ht="15" customHeight="1">
      <c r="A50" s="35"/>
      <c r="B50" s="243" t="s">
        <v>15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4"/>
      <c r="AY50" s="230">
        <v>300</v>
      </c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2"/>
      <c r="BN50" s="227">
        <v>300</v>
      </c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9"/>
      <c r="CC50" s="230"/>
      <c r="CD50" s="231"/>
      <c r="CE50" s="231"/>
      <c r="CF50" s="231"/>
      <c r="CG50" s="231"/>
      <c r="CH50" s="231"/>
      <c r="CI50" s="231"/>
      <c r="CJ50" s="231"/>
      <c r="CK50" s="231"/>
      <c r="CL50" s="231"/>
      <c r="CM50" s="77"/>
      <c r="CN50" s="77"/>
      <c r="CO50" s="77"/>
      <c r="CP50" s="77"/>
      <c r="CQ50" s="77"/>
      <c r="CR50" s="224">
        <f>DG50+DV50+EJ50+EZ50+FO50</f>
        <v>0</v>
      </c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6"/>
      <c r="DG50" s="245">
        <f>DG52+DG53</f>
        <v>0</v>
      </c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7"/>
      <c r="DV50" s="245">
        <f>DV53</f>
        <v>0</v>
      </c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7"/>
      <c r="EJ50" s="224">
        <f>EJ52+EJ53</f>
        <v>0</v>
      </c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6"/>
      <c r="EZ50" s="224">
        <f>EZ52+EZ53</f>
        <v>0</v>
      </c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6"/>
      <c r="FO50" s="224">
        <f>FO52+FO53</f>
        <v>0</v>
      </c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6"/>
      <c r="GC50" s="224">
        <f>GC52+GC53</f>
        <v>0</v>
      </c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6"/>
    </row>
    <row r="51" spans="1:198" s="5" customFormat="1" ht="14.25" customHeight="1">
      <c r="A51" s="35"/>
      <c r="B51" s="243" t="s">
        <v>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4"/>
      <c r="AY51" s="230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2"/>
      <c r="BN51" s="227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9"/>
      <c r="CC51" s="230"/>
      <c r="CD51" s="231"/>
      <c r="CE51" s="231"/>
      <c r="CF51" s="231"/>
      <c r="CG51" s="231"/>
      <c r="CH51" s="231"/>
      <c r="CI51" s="231"/>
      <c r="CJ51" s="231"/>
      <c r="CK51" s="231"/>
      <c r="CL51" s="231"/>
      <c r="CM51" s="77"/>
      <c r="CN51" s="77"/>
      <c r="CO51" s="77"/>
      <c r="CP51" s="77"/>
      <c r="CQ51" s="77"/>
      <c r="CR51" s="224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6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45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7"/>
      <c r="EJ51" s="224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6"/>
      <c r="EZ51" s="224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6"/>
      <c r="FO51" s="224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6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2"/>
      <c r="GP51" s="242"/>
    </row>
    <row r="52" spans="1:198" s="5" customFormat="1" ht="13.5" customHeight="1">
      <c r="A52" s="35"/>
      <c r="B52" s="243" t="s">
        <v>45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4"/>
      <c r="AY52" s="230">
        <v>310</v>
      </c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2"/>
      <c r="BN52" s="227">
        <v>310</v>
      </c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9"/>
      <c r="CC52" s="230"/>
      <c r="CD52" s="231"/>
      <c r="CE52" s="231"/>
      <c r="CF52" s="231"/>
      <c r="CG52" s="231"/>
      <c r="CH52" s="231"/>
      <c r="CI52" s="231"/>
      <c r="CJ52" s="231"/>
      <c r="CK52" s="231"/>
      <c r="CL52" s="231"/>
      <c r="CM52" s="77"/>
      <c r="CN52" s="77"/>
      <c r="CO52" s="77"/>
      <c r="CP52" s="77"/>
      <c r="CQ52" s="77"/>
      <c r="CR52" s="224">
        <f>DG52+DV52+EJ52+EZ52+FO52</f>
        <v>0</v>
      </c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6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45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7"/>
      <c r="EJ52" s="224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6"/>
      <c r="EZ52" s="224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6"/>
      <c r="FO52" s="224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6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2"/>
      <c r="GP52" s="242"/>
    </row>
    <row r="53" spans="1:198" s="5" customFormat="1" ht="15" customHeight="1">
      <c r="A53" s="35"/>
      <c r="B53" s="243" t="s">
        <v>150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4"/>
      <c r="AY53" s="230">
        <v>320</v>
      </c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2"/>
      <c r="BN53" s="227" t="s">
        <v>151</v>
      </c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  <c r="CC53" s="230"/>
      <c r="CD53" s="231"/>
      <c r="CE53" s="231"/>
      <c r="CF53" s="231"/>
      <c r="CG53" s="231"/>
      <c r="CH53" s="231"/>
      <c r="CI53" s="231"/>
      <c r="CJ53" s="231"/>
      <c r="CK53" s="231"/>
      <c r="CL53" s="231"/>
      <c r="CM53" s="77"/>
      <c r="CN53" s="77"/>
      <c r="CO53" s="77"/>
      <c r="CP53" s="77"/>
      <c r="CQ53" s="77"/>
      <c r="CR53" s="224">
        <f>DG53+DV53+EJ53+EZ53+FO53</f>
        <v>0</v>
      </c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6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45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7"/>
      <c r="EJ53" s="224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  <c r="EZ53" s="224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6"/>
      <c r="FO53" s="224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6"/>
      <c r="GC53" s="242"/>
      <c r="GD53" s="242"/>
      <c r="GE53" s="242"/>
      <c r="GF53" s="242"/>
      <c r="GG53" s="242"/>
      <c r="GH53" s="242"/>
      <c r="GI53" s="242"/>
      <c r="GJ53" s="242"/>
      <c r="GK53" s="242"/>
      <c r="GL53" s="242"/>
      <c r="GM53" s="242"/>
      <c r="GN53" s="242"/>
      <c r="GO53" s="242"/>
      <c r="GP53" s="242"/>
    </row>
    <row r="54" spans="1:198" s="5" customFormat="1" ht="15" customHeight="1">
      <c r="A54" s="35"/>
      <c r="B54" s="243" t="s">
        <v>152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4"/>
      <c r="AY54" s="230">
        <v>400</v>
      </c>
      <c r="AZ54" s="231"/>
      <c r="BA54" s="231"/>
      <c r="BB54" s="231"/>
      <c r="BC54" s="231"/>
      <c r="BD54" s="231"/>
      <c r="BE54" s="231"/>
      <c r="BF54" s="231"/>
      <c r="BG54" s="231"/>
      <c r="BH54" s="75"/>
      <c r="BI54" s="75"/>
      <c r="BJ54" s="75"/>
      <c r="BK54" s="75"/>
      <c r="BL54" s="75"/>
      <c r="BM54" s="76"/>
      <c r="BN54" s="227" t="s">
        <v>14</v>
      </c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9"/>
      <c r="CC54" s="230"/>
      <c r="CD54" s="231"/>
      <c r="CE54" s="231"/>
      <c r="CF54" s="231"/>
      <c r="CG54" s="231"/>
      <c r="CH54" s="231"/>
      <c r="CI54" s="231"/>
      <c r="CJ54" s="231"/>
      <c r="CK54" s="231"/>
      <c r="CL54" s="231"/>
      <c r="CM54" s="77"/>
      <c r="CN54" s="77"/>
      <c r="CO54" s="77"/>
      <c r="CP54" s="77"/>
      <c r="CQ54" s="77"/>
      <c r="CR54" s="224">
        <f>CR56+CR57</f>
        <v>0</v>
      </c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83"/>
      <c r="DE54" s="83"/>
      <c r="DF54" s="84"/>
      <c r="DG54" s="245">
        <f>DG56+DG57</f>
        <v>0</v>
      </c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7"/>
      <c r="DU54" s="96"/>
      <c r="DV54" s="245">
        <f>DV56+DV57</f>
        <v>0</v>
      </c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7"/>
      <c r="EJ54" s="224">
        <f>EJ56+EJ57</f>
        <v>0</v>
      </c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83"/>
      <c r="EW54" s="83"/>
      <c r="EX54" s="83"/>
      <c r="EY54" s="84"/>
      <c r="EZ54" s="224">
        <f>EZ56+EZ57</f>
        <v>0</v>
      </c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6"/>
      <c r="FO54" s="224">
        <f>FO56+FO57</f>
        <v>0</v>
      </c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84"/>
      <c r="GC54" s="85"/>
      <c r="GD54" s="224">
        <f>GD56+GD57</f>
        <v>0</v>
      </c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6"/>
      <c r="GP54" s="85"/>
    </row>
    <row r="55" spans="1:198" s="5" customFormat="1" ht="15" customHeight="1">
      <c r="A55" s="35"/>
      <c r="B55" s="243" t="s">
        <v>1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4"/>
      <c r="AY55" s="230"/>
      <c r="AZ55" s="231"/>
      <c r="BA55" s="231"/>
      <c r="BB55" s="231"/>
      <c r="BC55" s="231"/>
      <c r="BD55" s="231"/>
      <c r="BE55" s="231"/>
      <c r="BF55" s="231"/>
      <c r="BG55" s="231"/>
      <c r="BH55" s="75"/>
      <c r="BI55" s="75"/>
      <c r="BJ55" s="75"/>
      <c r="BK55" s="75"/>
      <c r="BL55" s="75"/>
      <c r="BM55" s="76"/>
      <c r="BN55" s="227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9"/>
      <c r="CC55" s="230"/>
      <c r="CD55" s="231"/>
      <c r="CE55" s="231"/>
      <c r="CF55" s="231"/>
      <c r="CG55" s="231"/>
      <c r="CH55" s="231"/>
      <c r="CI55" s="231"/>
      <c r="CJ55" s="231"/>
      <c r="CK55" s="231"/>
      <c r="CL55" s="231"/>
      <c r="CM55" s="77"/>
      <c r="CN55" s="77"/>
      <c r="CO55" s="77"/>
      <c r="CP55" s="77"/>
      <c r="CQ55" s="77"/>
      <c r="CR55" s="224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83"/>
      <c r="DE55" s="83"/>
      <c r="DF55" s="84"/>
      <c r="DG55" s="245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7"/>
      <c r="DU55" s="96"/>
      <c r="DV55" s="245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7"/>
      <c r="EJ55" s="224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83"/>
      <c r="EW55" s="83"/>
      <c r="EX55" s="83"/>
      <c r="EY55" s="84"/>
      <c r="EZ55" s="224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6"/>
      <c r="FO55" s="224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84"/>
      <c r="GC55" s="85"/>
      <c r="GD55" s="224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6"/>
      <c r="GP55" s="85"/>
    </row>
    <row r="56" spans="1:198" s="5" customFormat="1" ht="15" customHeight="1">
      <c r="A56" s="35"/>
      <c r="B56" s="243" t="s">
        <v>153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4"/>
      <c r="AY56" s="230">
        <v>410</v>
      </c>
      <c r="AZ56" s="231"/>
      <c r="BA56" s="231"/>
      <c r="BB56" s="231"/>
      <c r="BC56" s="231"/>
      <c r="BD56" s="231"/>
      <c r="BE56" s="231"/>
      <c r="BF56" s="231"/>
      <c r="BG56" s="231"/>
      <c r="BH56" s="75"/>
      <c r="BI56" s="75"/>
      <c r="BJ56" s="75"/>
      <c r="BK56" s="75"/>
      <c r="BL56" s="75"/>
      <c r="BM56" s="76"/>
      <c r="BN56" s="227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9"/>
      <c r="CC56" s="230"/>
      <c r="CD56" s="231"/>
      <c r="CE56" s="231"/>
      <c r="CF56" s="231"/>
      <c r="CG56" s="231"/>
      <c r="CH56" s="231"/>
      <c r="CI56" s="231"/>
      <c r="CJ56" s="231"/>
      <c r="CK56" s="231"/>
      <c r="CL56" s="231"/>
      <c r="CM56" s="77"/>
      <c r="CN56" s="77"/>
      <c r="CO56" s="77"/>
      <c r="CP56" s="77"/>
      <c r="CQ56" s="77"/>
      <c r="CR56" s="224">
        <f>DG56+DV56+EJ56+EZ56+FO56</f>
        <v>0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83"/>
      <c r="DE56" s="83"/>
      <c r="DF56" s="84"/>
      <c r="DG56" s="248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50"/>
      <c r="DU56" s="78"/>
      <c r="DV56" s="248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50"/>
      <c r="EJ56" s="224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83"/>
      <c r="EW56" s="83"/>
      <c r="EX56" s="83"/>
      <c r="EY56" s="84"/>
      <c r="EZ56" s="224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6"/>
      <c r="FO56" s="224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84"/>
      <c r="GC56" s="85"/>
      <c r="GD56" s="224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6"/>
      <c r="GP56" s="85"/>
    </row>
    <row r="57" spans="1:198" s="5" customFormat="1" ht="15" customHeight="1">
      <c r="A57" s="35"/>
      <c r="B57" s="243" t="s">
        <v>154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30">
        <v>420</v>
      </c>
      <c r="AZ57" s="231"/>
      <c r="BA57" s="231"/>
      <c r="BB57" s="231"/>
      <c r="BC57" s="231"/>
      <c r="BD57" s="231"/>
      <c r="BE57" s="231"/>
      <c r="BF57" s="231"/>
      <c r="BG57" s="231"/>
      <c r="BH57" s="75"/>
      <c r="BI57" s="75"/>
      <c r="BJ57" s="75"/>
      <c r="BK57" s="75"/>
      <c r="BL57" s="75"/>
      <c r="BM57" s="76"/>
      <c r="BN57" s="227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9"/>
      <c r="CC57" s="230"/>
      <c r="CD57" s="231"/>
      <c r="CE57" s="231"/>
      <c r="CF57" s="231"/>
      <c r="CG57" s="231"/>
      <c r="CH57" s="231"/>
      <c r="CI57" s="231"/>
      <c r="CJ57" s="231"/>
      <c r="CK57" s="231"/>
      <c r="CL57" s="231"/>
      <c r="CM57" s="77"/>
      <c r="CN57" s="77"/>
      <c r="CO57" s="77"/>
      <c r="CP57" s="77"/>
      <c r="CQ57" s="77"/>
      <c r="CR57" s="224">
        <f>DG57+DV57+EJ57+EZ57+FO57</f>
        <v>0</v>
      </c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83"/>
      <c r="DE57" s="83"/>
      <c r="DF57" s="84"/>
      <c r="DG57" s="248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50"/>
      <c r="DU57" s="78"/>
      <c r="DV57" s="248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50"/>
      <c r="EJ57" s="224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83"/>
      <c r="EW57" s="83"/>
      <c r="EX57" s="83"/>
      <c r="EY57" s="84"/>
      <c r="EZ57" s="224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6"/>
      <c r="FO57" s="224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84"/>
      <c r="GC57" s="85"/>
      <c r="GD57" s="224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6"/>
      <c r="GP57" s="85"/>
    </row>
    <row r="58" spans="1:198" s="5" customFormat="1" ht="15" customHeight="1">
      <c r="A58" s="35"/>
      <c r="B58" s="243" t="s">
        <v>155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30">
        <v>500</v>
      </c>
      <c r="AZ58" s="231"/>
      <c r="BA58" s="231"/>
      <c r="BB58" s="231"/>
      <c r="BC58" s="231"/>
      <c r="BD58" s="231"/>
      <c r="BE58" s="231"/>
      <c r="BF58" s="231"/>
      <c r="BG58" s="231"/>
      <c r="BH58" s="75"/>
      <c r="BI58" s="75"/>
      <c r="BJ58" s="75"/>
      <c r="BK58" s="75"/>
      <c r="BL58" s="75"/>
      <c r="BM58" s="76"/>
      <c r="BN58" s="227" t="s">
        <v>14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  <c r="CC58" s="230"/>
      <c r="CD58" s="231"/>
      <c r="CE58" s="231"/>
      <c r="CF58" s="231"/>
      <c r="CG58" s="231"/>
      <c r="CH58" s="231"/>
      <c r="CI58" s="231"/>
      <c r="CJ58" s="231"/>
      <c r="CK58" s="231"/>
      <c r="CL58" s="231"/>
      <c r="CM58" s="77"/>
      <c r="CN58" s="77"/>
      <c r="CO58" s="77"/>
      <c r="CP58" s="77"/>
      <c r="CQ58" s="77"/>
      <c r="CR58" s="224">
        <f>DG58+DV58+EJ58+EZ58+FO58</f>
        <v>0</v>
      </c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83"/>
      <c r="DE58" s="83"/>
      <c r="DF58" s="84"/>
      <c r="DG58" s="248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50"/>
      <c r="DU58" s="78"/>
      <c r="DV58" s="248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50"/>
      <c r="EJ58" s="224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83"/>
      <c r="EW58" s="83"/>
      <c r="EX58" s="83"/>
      <c r="EY58" s="84"/>
      <c r="EZ58" s="224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6"/>
      <c r="FO58" s="224">
        <v>0</v>
      </c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84"/>
      <c r="GC58" s="85"/>
      <c r="GD58" s="224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6"/>
      <c r="GP58" s="85"/>
    </row>
    <row r="59" spans="1:198" s="5" customFormat="1" ht="15" customHeight="1">
      <c r="A59" s="35"/>
      <c r="B59" s="243" t="s">
        <v>156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4"/>
      <c r="AY59" s="230">
        <v>600</v>
      </c>
      <c r="AZ59" s="231"/>
      <c r="BA59" s="231"/>
      <c r="BB59" s="231"/>
      <c r="BC59" s="231"/>
      <c r="BD59" s="231"/>
      <c r="BE59" s="231"/>
      <c r="BF59" s="231"/>
      <c r="BG59" s="231"/>
      <c r="BH59" s="75"/>
      <c r="BI59" s="75"/>
      <c r="BJ59" s="75"/>
      <c r="BK59" s="75"/>
      <c r="BL59" s="75"/>
      <c r="BM59" s="76"/>
      <c r="BN59" s="227" t="s">
        <v>14</v>
      </c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  <c r="CC59" s="230"/>
      <c r="CD59" s="231"/>
      <c r="CE59" s="231"/>
      <c r="CF59" s="231"/>
      <c r="CG59" s="231"/>
      <c r="CH59" s="231"/>
      <c r="CI59" s="231"/>
      <c r="CJ59" s="231"/>
      <c r="CK59" s="231"/>
      <c r="CL59" s="231"/>
      <c r="CM59" s="77"/>
      <c r="CN59" s="77"/>
      <c r="CO59" s="77"/>
      <c r="CP59" s="77"/>
      <c r="CQ59" s="77"/>
      <c r="CR59" s="224">
        <f>DG59+DV59+EJ59+EZ59+FO59</f>
        <v>0</v>
      </c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83"/>
      <c r="DE59" s="83"/>
      <c r="DF59" s="84"/>
      <c r="DG59" s="248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50"/>
      <c r="DU59" s="78"/>
      <c r="DV59" s="248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50"/>
      <c r="EJ59" s="224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83"/>
      <c r="EW59" s="83"/>
      <c r="EX59" s="83"/>
      <c r="EY59" s="84"/>
      <c r="EZ59" s="224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6"/>
      <c r="FO59" s="224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84"/>
      <c r="GC59" s="85"/>
      <c r="GD59" s="224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6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168"/>
      <c r="D62" s="168"/>
      <c r="E62" s="168"/>
      <c r="F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9"/>
      <c r="AD62" s="169"/>
      <c r="AE62" s="169"/>
      <c r="AF62" s="170"/>
      <c r="AG62" s="170"/>
      <c r="AH62" s="170"/>
      <c r="AI62" s="170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R59:DC59"/>
    <mergeCell ref="B58:AX58"/>
    <mergeCell ref="AY58:BG58"/>
    <mergeCell ref="BN58:CB58"/>
    <mergeCell ref="CC58:CL58"/>
    <mergeCell ref="CR58:DC58"/>
    <mergeCell ref="DG58:DT58"/>
    <mergeCell ref="DG57:DT57"/>
    <mergeCell ref="DV57:EI57"/>
    <mergeCell ref="EJ57:EU57"/>
    <mergeCell ref="EZ57:FN57"/>
    <mergeCell ref="FO57:GA57"/>
    <mergeCell ref="GD57:GO57"/>
    <mergeCell ref="DV56:EI56"/>
    <mergeCell ref="EJ56:EU56"/>
    <mergeCell ref="EZ56:FN56"/>
    <mergeCell ref="FO56:GA56"/>
    <mergeCell ref="GD56:GO56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DG56:DT56"/>
    <mergeCell ref="DG55:DT55"/>
    <mergeCell ref="DV55:EI55"/>
    <mergeCell ref="EJ55:EU55"/>
    <mergeCell ref="EZ55:FN55"/>
    <mergeCell ref="FO55:GA55"/>
    <mergeCell ref="GD55:GO55"/>
    <mergeCell ref="DV54:EI54"/>
    <mergeCell ref="EJ54:EU54"/>
    <mergeCell ref="EZ54:FN54"/>
    <mergeCell ref="FO54:GA54"/>
    <mergeCell ref="GD54:GO54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DG54:DT54"/>
    <mergeCell ref="DG53:DU53"/>
    <mergeCell ref="DV53:EI53"/>
    <mergeCell ref="EJ53:EY53"/>
    <mergeCell ref="EZ53:FN53"/>
    <mergeCell ref="FO53:GB53"/>
    <mergeCell ref="GC53:GP53"/>
    <mergeCell ref="DV52:EI52"/>
    <mergeCell ref="EJ52:EY52"/>
    <mergeCell ref="EZ52:FN52"/>
    <mergeCell ref="FO52:GB52"/>
    <mergeCell ref="GC52:GP52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DG52:DU52"/>
    <mergeCell ref="DG51:DU51"/>
    <mergeCell ref="DV51:EI51"/>
    <mergeCell ref="EJ51:EY51"/>
    <mergeCell ref="EZ51:FN51"/>
    <mergeCell ref="FO51:GB51"/>
    <mergeCell ref="GC51:GP51"/>
    <mergeCell ref="DV50:EI50"/>
    <mergeCell ref="EJ50:EY50"/>
    <mergeCell ref="EZ50:FN50"/>
    <mergeCell ref="FO50:GB50"/>
    <mergeCell ref="GC50:GP50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DG50:DU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U42"/>
    <mergeCell ref="EZ42:FN42"/>
    <mergeCell ref="FO42:GB42"/>
    <mergeCell ref="GD42:GO42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DG42:DT42"/>
    <mergeCell ref="DG41:DU41"/>
    <mergeCell ref="DV41:EI41"/>
    <mergeCell ref="EJ41:EY41"/>
    <mergeCell ref="EZ41:FN41"/>
    <mergeCell ref="FO41:GB41"/>
    <mergeCell ref="GC41:GP41"/>
    <mergeCell ref="DV40:EI40"/>
    <mergeCell ref="EJ40:EY40"/>
    <mergeCell ref="EZ40:FN40"/>
    <mergeCell ref="FO40:GB40"/>
    <mergeCell ref="GC40:GP40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DG40:DU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DG36:DT36"/>
    <mergeCell ref="DG35:DT35"/>
    <mergeCell ref="DU35:EI35"/>
    <mergeCell ref="EJ35:EU35"/>
    <mergeCell ref="EZ35:FN35"/>
    <mergeCell ref="FO35:GA35"/>
    <mergeCell ref="GD35:GO35"/>
    <mergeCell ref="DV34:EI34"/>
    <mergeCell ref="EJ34:EY34"/>
    <mergeCell ref="EZ34:FN34"/>
    <mergeCell ref="FO34:GB34"/>
    <mergeCell ref="GC34:GP34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">
      <selection activeCell="G15" sqref="G15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11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4.25">
      <c r="A3" s="111" t="s">
        <v>226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171</v>
      </c>
    </row>
    <row r="5" spans="1:12" ht="18" customHeight="1">
      <c r="A5" s="284" t="s">
        <v>0</v>
      </c>
      <c r="B5" s="287" t="s">
        <v>130</v>
      </c>
      <c r="C5" s="287" t="s">
        <v>158</v>
      </c>
      <c r="D5" s="216" t="s">
        <v>159</v>
      </c>
      <c r="E5" s="216"/>
      <c r="F5" s="216"/>
      <c r="G5" s="216"/>
      <c r="H5" s="216"/>
      <c r="I5" s="216"/>
      <c r="J5" s="216"/>
      <c r="K5" s="216"/>
      <c r="L5" s="217"/>
    </row>
    <row r="6" spans="1:12" ht="12" customHeight="1">
      <c r="A6" s="286"/>
      <c r="B6" s="287"/>
      <c r="C6" s="287"/>
      <c r="D6" s="288" t="s">
        <v>160</v>
      </c>
      <c r="E6" s="287"/>
      <c r="F6" s="287"/>
      <c r="G6" s="215" t="s">
        <v>6</v>
      </c>
      <c r="H6" s="216"/>
      <c r="I6" s="216"/>
      <c r="J6" s="216"/>
      <c r="K6" s="216"/>
      <c r="L6" s="217"/>
    </row>
    <row r="7" spans="1:12" ht="19.5" customHeight="1">
      <c r="A7" s="286"/>
      <c r="B7" s="287"/>
      <c r="C7" s="287"/>
      <c r="D7" s="287" t="s">
        <v>227</v>
      </c>
      <c r="E7" s="287" t="s">
        <v>228</v>
      </c>
      <c r="F7" s="287" t="s">
        <v>229</v>
      </c>
      <c r="G7" s="215" t="s">
        <v>164</v>
      </c>
      <c r="H7" s="216"/>
      <c r="I7" s="217"/>
      <c r="J7" s="215" t="s">
        <v>165</v>
      </c>
      <c r="K7" s="216"/>
      <c r="L7" s="217"/>
    </row>
    <row r="8" spans="1:12" ht="56.25" customHeight="1">
      <c r="A8" s="286"/>
      <c r="B8" s="287"/>
      <c r="C8" s="287"/>
      <c r="D8" s="287"/>
      <c r="E8" s="287"/>
      <c r="F8" s="287"/>
      <c r="G8" s="284" t="s">
        <v>230</v>
      </c>
      <c r="H8" s="284" t="s">
        <v>228</v>
      </c>
      <c r="I8" s="284" t="s">
        <v>229</v>
      </c>
      <c r="J8" s="284" t="s">
        <v>161</v>
      </c>
      <c r="K8" s="284" t="s">
        <v>162</v>
      </c>
      <c r="L8" s="284" t="s">
        <v>163</v>
      </c>
    </row>
    <row r="9" spans="1:12" ht="12.75" customHeight="1">
      <c r="A9" s="285"/>
      <c r="B9" s="287"/>
      <c r="C9" s="287"/>
      <c r="D9" s="287"/>
      <c r="E9" s="287"/>
      <c r="F9" s="287"/>
      <c r="G9" s="285"/>
      <c r="H9" s="285"/>
      <c r="I9" s="285"/>
      <c r="J9" s="285"/>
      <c r="K9" s="285"/>
      <c r="L9" s="285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166</v>
      </c>
      <c r="B11" s="56" t="s">
        <v>167</v>
      </c>
      <c r="C11" s="48">
        <v>2018</v>
      </c>
      <c r="D11" s="97">
        <v>5553859.5</v>
      </c>
      <c r="E11" s="86">
        <v>4045000</v>
      </c>
      <c r="F11" s="86">
        <f>F13</f>
        <v>4045000</v>
      </c>
      <c r="G11" s="97">
        <v>5553859.5</v>
      </c>
      <c r="H11" s="86"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168</v>
      </c>
      <c r="B12" s="56" t="s">
        <v>169</v>
      </c>
      <c r="C12" s="48" t="s">
        <v>238</v>
      </c>
      <c r="D12" s="98">
        <v>1194154.04</v>
      </c>
      <c r="E12" s="79">
        <v>36700</v>
      </c>
      <c r="F12" s="79"/>
      <c r="G12" s="98">
        <v>1194154.04</v>
      </c>
      <c r="H12" s="79">
        <v>36700</v>
      </c>
      <c r="I12" s="79"/>
      <c r="J12" s="79"/>
      <c r="K12" s="79"/>
      <c r="L12" s="79"/>
    </row>
    <row r="13" spans="1:12" ht="25.5">
      <c r="A13" s="58" t="s">
        <v>170</v>
      </c>
      <c r="B13" s="48">
        <v>2001</v>
      </c>
      <c r="C13" s="48">
        <v>2018</v>
      </c>
      <c r="D13" s="98">
        <v>4359705.46</v>
      </c>
      <c r="E13" s="86">
        <v>4008300</v>
      </c>
      <c r="F13" s="86">
        <v>4045000</v>
      </c>
      <c r="G13" s="98">
        <v>4359705.46</v>
      </c>
      <c r="H13" s="86">
        <v>4008300</v>
      </c>
      <c r="I13" s="86">
        <v>4045000</v>
      </c>
      <c r="J13" s="79"/>
      <c r="K13" s="79"/>
      <c r="L13" s="79"/>
    </row>
    <row r="14" spans="1:12" ht="25.5" customHeight="1">
      <c r="A14" s="101" t="s">
        <v>237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27" customHeight="1">
      <c r="A15" s="100" t="s">
        <v>170</v>
      </c>
      <c r="B15" s="99">
        <v>2002</v>
      </c>
      <c r="C15" s="99">
        <v>2018</v>
      </c>
      <c r="D15" s="102">
        <v>4359705.46</v>
      </c>
      <c r="E15" s="102">
        <v>2833.66</v>
      </c>
      <c r="F15" s="102">
        <v>0</v>
      </c>
      <c r="G15" s="102">
        <v>4359705.46</v>
      </c>
      <c r="H15" s="102">
        <v>2833.66</v>
      </c>
      <c r="I15" s="102">
        <v>0</v>
      </c>
      <c r="J15" s="102"/>
      <c r="K15" s="102"/>
      <c r="L15" s="102"/>
    </row>
    <row r="16" spans="1:12" ht="25.5" customHeight="1">
      <c r="A16" s="100" t="s">
        <v>170</v>
      </c>
      <c r="B16" s="99">
        <v>2003</v>
      </c>
      <c r="C16" s="99">
        <v>2019</v>
      </c>
      <c r="D16" s="102">
        <v>0</v>
      </c>
      <c r="E16" s="102">
        <v>4005466.34</v>
      </c>
      <c r="F16" s="102">
        <v>0</v>
      </c>
      <c r="G16" s="102">
        <v>0</v>
      </c>
      <c r="H16" s="102">
        <v>4005466.34</v>
      </c>
      <c r="I16" s="102">
        <v>0</v>
      </c>
      <c r="J16" s="102"/>
      <c r="K16" s="102"/>
      <c r="L16" s="102"/>
    </row>
    <row r="17" spans="1:12" ht="27.75" customHeight="1">
      <c r="A17" s="100" t="s">
        <v>170</v>
      </c>
      <c r="B17" s="99">
        <v>2004</v>
      </c>
      <c r="C17" s="99">
        <v>2020</v>
      </c>
      <c r="D17" s="102">
        <v>0</v>
      </c>
      <c r="E17" s="102">
        <v>0</v>
      </c>
      <c r="F17" s="102">
        <v>4045000</v>
      </c>
      <c r="G17" s="102">
        <v>0</v>
      </c>
      <c r="H17" s="102">
        <v>0</v>
      </c>
      <c r="I17" s="102">
        <v>4045000</v>
      </c>
      <c r="J17" s="102"/>
      <c r="K17" s="102"/>
      <c r="L17" s="102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  <mergeCell ref="I8:I9"/>
    <mergeCell ref="L8:L9"/>
    <mergeCell ref="A5:A9"/>
    <mergeCell ref="B5:B9"/>
    <mergeCell ref="C5:C9"/>
    <mergeCell ref="D7:D9"/>
    <mergeCell ref="E7:E9"/>
    <mergeCell ref="F7:F9"/>
    <mergeCell ref="J7:L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11" t="s">
        <v>174</v>
      </c>
      <c r="B1" s="111"/>
      <c r="C1" s="111"/>
    </row>
    <row r="2" spans="1:3" ht="15.75">
      <c r="A2" s="289" t="s">
        <v>231</v>
      </c>
      <c r="B2" s="289"/>
      <c r="C2" s="289"/>
    </row>
    <row r="3" spans="1:3" ht="12.75">
      <c r="A3" s="41"/>
      <c r="B3" s="41"/>
      <c r="C3" s="59" t="s">
        <v>175</v>
      </c>
    </row>
    <row r="4" spans="1:3" ht="38.25">
      <c r="A4" s="60" t="s">
        <v>0</v>
      </c>
      <c r="B4" s="60" t="s">
        <v>130</v>
      </c>
      <c r="C4" s="54" t="s">
        <v>184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176</v>
      </c>
      <c r="B6" s="56" t="s">
        <v>179</v>
      </c>
      <c r="C6" s="79"/>
    </row>
    <row r="7" spans="1:3" ht="12.75">
      <c r="A7" s="61" t="s">
        <v>156</v>
      </c>
      <c r="B7" s="56" t="s">
        <v>180</v>
      </c>
      <c r="C7" s="79"/>
    </row>
    <row r="8" spans="1:3" ht="12.75">
      <c r="A8" s="61" t="s">
        <v>177</v>
      </c>
      <c r="B8" s="56" t="s">
        <v>181</v>
      </c>
      <c r="C8" s="79"/>
    </row>
    <row r="9" spans="1:3" ht="12.75">
      <c r="A9" s="61" t="s">
        <v>178</v>
      </c>
      <c r="B9" s="56" t="s">
        <v>182</v>
      </c>
      <c r="C9" s="79"/>
    </row>
    <row r="10" spans="1:3" ht="12.75">
      <c r="A10" s="41"/>
      <c r="B10" s="41"/>
      <c r="C10" s="41"/>
    </row>
    <row r="11" spans="1:3" ht="14.25">
      <c r="A11" s="111" t="s">
        <v>183</v>
      </c>
      <c r="B11" s="111"/>
      <c r="C11" s="111"/>
    </row>
    <row r="12" spans="1:3" ht="12.75">
      <c r="A12" s="41"/>
      <c r="B12" s="41"/>
      <c r="C12" s="59" t="s">
        <v>195</v>
      </c>
    </row>
    <row r="13" spans="1:3" ht="12.75">
      <c r="A13" s="60" t="s">
        <v>0</v>
      </c>
      <c r="B13" s="60" t="s">
        <v>130</v>
      </c>
      <c r="C13" s="48" t="s">
        <v>185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186</v>
      </c>
      <c r="B15" s="56" t="s">
        <v>179</v>
      </c>
      <c r="C15" s="53"/>
    </row>
    <row r="16" spans="1:3" ht="51">
      <c r="A16" s="58" t="s">
        <v>187</v>
      </c>
      <c r="B16" s="56" t="s">
        <v>180</v>
      </c>
      <c r="C16" s="53"/>
    </row>
    <row r="17" spans="1:3" ht="25.5">
      <c r="A17" s="58" t="s">
        <v>188</v>
      </c>
      <c r="B17" s="56" t="s">
        <v>181</v>
      </c>
      <c r="C17" s="53"/>
    </row>
    <row r="18" spans="1:3" ht="12.75">
      <c r="A18" s="41"/>
      <c r="B18" s="41"/>
      <c r="C18" s="41"/>
    </row>
    <row r="19" spans="1:3" ht="12.75">
      <c r="A19" s="41" t="s">
        <v>191</v>
      </c>
      <c r="B19" s="41"/>
      <c r="C19" s="41"/>
    </row>
    <row r="20" spans="1:3" ht="12.75">
      <c r="A20" s="41" t="s">
        <v>189</v>
      </c>
      <c r="B20" s="41"/>
      <c r="C20" s="41"/>
    </row>
    <row r="21" spans="1:3" ht="12.75">
      <c r="A21" s="41" t="s">
        <v>54</v>
      </c>
      <c r="B21" s="41" t="s">
        <v>193</v>
      </c>
      <c r="C21" s="89" t="s">
        <v>246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190</v>
      </c>
      <c r="B24" s="41"/>
      <c r="C24" s="41"/>
    </row>
    <row r="25" spans="1:3" ht="12.75">
      <c r="A25" s="41" t="s">
        <v>192</v>
      </c>
      <c r="B25" s="41"/>
      <c r="C25" s="41"/>
    </row>
    <row r="26" spans="1:3" ht="12.75">
      <c r="A26" s="41" t="s">
        <v>53</v>
      </c>
      <c r="B26" s="41" t="s">
        <v>194</v>
      </c>
      <c r="C26" s="90" t="s">
        <v>223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193</v>
      </c>
      <c r="C31" s="90" t="s">
        <v>196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193</v>
      </c>
      <c r="C35" s="42" t="s">
        <v>223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222</v>
      </c>
      <c r="B38" s="41"/>
      <c r="C38" s="41"/>
    </row>
    <row r="40" ht="12.75">
      <c r="A40" s="41" t="s">
        <v>245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2018-09-04T03:55:21Z</cp:lastPrinted>
  <dcterms:created xsi:type="dcterms:W3CDTF">2010-11-26T07:12:57Z</dcterms:created>
  <dcterms:modified xsi:type="dcterms:W3CDTF">2018-09-04T04:34:59Z</dcterms:modified>
  <cp:category/>
  <cp:version/>
  <cp:contentType/>
  <cp:contentStatus/>
</cp:coreProperties>
</file>